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H:\Nicole\Budget_Finance\FY 2023\FY 23 Preparations\Booklet\Uploads\"/>
    </mc:Choice>
  </mc:AlternateContent>
  <xr:revisionPtr revIDLastSave="0" documentId="13_ncr:1_{EF6B80DD-D344-4046-8507-97C666CE401D}" xr6:coauthVersionLast="36" xr6:coauthVersionMax="36" xr10:uidLastSave="{00000000-0000-0000-0000-000000000000}"/>
  <bookViews>
    <workbookView xWindow="0" yWindow="0" windowWidth="28800" windowHeight="12225" tabRatio="836" xr2:uid="{00000000-000D-0000-FFFF-FFFF00000000}"/>
  </bookViews>
  <sheets>
    <sheet name="Summary" sheetId="1" r:id="rId1"/>
    <sheet name="Graph" sheetId="2" r:id="rId2"/>
    <sheet name="Graph Compare" sheetId="3" r:id="rId3"/>
    <sheet name="Rev Summ" sheetId="4" r:id="rId4"/>
    <sheet name="Exp by Function" sheetId="5" r:id="rId5"/>
    <sheet name="Comparison-Function" sheetId="6" r:id="rId6"/>
    <sheet name="Exp by Classification" sheetId="7" r:id="rId7"/>
    <sheet name="Comparison-Classfication" sheetId="8" r:id="rId8"/>
    <sheet name="Exp Summary" sheetId="9" r:id="rId9"/>
    <sheet name="Capital" sheetId="10" r:id="rId10"/>
    <sheet name="Auxiliary" sheetId="11" r:id="rId11"/>
    <sheet name="Restricted" sheetId="12" r:id="rId12"/>
    <sheet name="Endowment" sheetId="13" r:id="rId13"/>
    <sheet name="Plant-Regular" sheetId="14" r:id="rId14"/>
    <sheet name="Section 140.0045" sheetId="15" r:id="rId15"/>
  </sheets>
  <externalReferences>
    <externalReference r:id="rId16"/>
    <externalReference r:id="rId17"/>
    <externalReference r:id="rId18"/>
  </externalReferences>
  <definedNames>
    <definedName name="nereida">#N/A</definedName>
    <definedName name="_xlnm.Print_Area" localSheetId="10">Auxiliary!$A$1:$G$28</definedName>
    <definedName name="_xlnm.Print_Area" localSheetId="9">Capital!$A$1:$E$32</definedName>
    <definedName name="_xlnm.Print_Area" localSheetId="7">'Comparison-Classfication'!$A$1:$J$52</definedName>
    <definedName name="_xlnm.Print_Area" localSheetId="5">'Comparison-Function'!$A$1:$J$54</definedName>
    <definedName name="_xlnm.Print_Area" localSheetId="12">Endowment!$A$1:$G$28</definedName>
    <definedName name="_xlnm.Print_Area" localSheetId="6">'Exp by Classification'!$A$1:$F$46</definedName>
    <definedName name="_xlnm.Print_Area" localSheetId="4">'Exp by Function'!$A$1:$F$47</definedName>
    <definedName name="_xlnm.Print_Area" localSheetId="8">'Exp Summary'!$A$1:$AA$47</definedName>
    <definedName name="_xlnm.Print_Area" localSheetId="1">Graph!$A$1:$F$48</definedName>
    <definedName name="_xlnm.Print_Area" localSheetId="2">'Graph Compare'!$A$1:$J$52</definedName>
    <definedName name="_xlnm.Print_Area" localSheetId="13">'Plant-Regular'!$A$1:$E$35</definedName>
    <definedName name="_xlnm.Print_Area" localSheetId="11">Restricted!$B$1:$H$29</definedName>
    <definedName name="_xlnm.Print_Area" localSheetId="3">'Rev Summ'!$A$1:$O$45</definedName>
    <definedName name="_xlnm.Print_Area" localSheetId="14">'Section 140.0045'!$A$1:$O$21</definedName>
    <definedName name="_xlnm.Print_Area" localSheetId="0">Summary!$A$1:$E$25</definedName>
    <definedName name="_xlnm.Print_Area">Summary!$A$1:$E$24</definedName>
    <definedName name="_xlnm.Print_Titles" localSheetId="10">Auxiliary!$1:$10</definedName>
    <definedName name="_xlnm.Print_Titles" localSheetId="12">Endowment!$1:$10</definedName>
    <definedName name="_xlnm.Print_Titles" localSheetId="11">Restricted!$1:$10</definedName>
    <definedName name="_xlnm.Print_Titles" localSheetId="14">'Section 140.0045'!$A:$B</definedName>
    <definedName name="_xlnm.Print_Titles">#N/A</definedName>
    <definedName name="Tuition">'[2]Proj Rev &amp; Expend'!$A$1:$Q$136</definedName>
  </definedNames>
  <calcPr calcId="191029"/>
</workbook>
</file>

<file path=xl/calcChain.xml><?xml version="1.0" encoding="utf-8"?>
<calcChain xmlns="http://schemas.openxmlformats.org/spreadsheetml/2006/main">
  <c r="E32" i="10" l="1"/>
  <c r="E14" i="15"/>
  <c r="C14" i="15"/>
  <c r="E14" i="14" l="1"/>
  <c r="E12" i="14"/>
  <c r="E10" i="14"/>
  <c r="H15" i="12" l="1"/>
  <c r="H14" i="12"/>
  <c r="G15" i="11" l="1"/>
  <c r="G14" i="11"/>
  <c r="E30" i="10" l="1"/>
  <c r="E23" i="10"/>
  <c r="E16" i="10"/>
  <c r="S38" i="9" l="1"/>
  <c r="O38" i="9"/>
  <c r="K38" i="9"/>
  <c r="D45" i="7" s="1"/>
  <c r="G38" i="9"/>
  <c r="C38" i="9"/>
  <c r="W36" i="9"/>
  <c r="W34" i="9"/>
  <c r="W32" i="9"/>
  <c r="S25" i="9"/>
  <c r="S41" i="9" s="1"/>
  <c r="O25" i="9"/>
  <c r="O41" i="9" s="1"/>
  <c r="K25" i="9"/>
  <c r="M23" i="9" s="1"/>
  <c r="G25" i="9"/>
  <c r="C25" i="9"/>
  <c r="C41" i="9" s="1"/>
  <c r="W23" i="9"/>
  <c r="D56" i="5" s="1"/>
  <c r="W21" i="9"/>
  <c r="U21" i="9"/>
  <c r="W19" i="9"/>
  <c r="U19" i="9"/>
  <c r="W17" i="9"/>
  <c r="D53" i="5" s="1"/>
  <c r="U17" i="9"/>
  <c r="W15" i="9"/>
  <c r="C40" i="6" s="1"/>
  <c r="F71" i="6" s="1"/>
  <c r="U15" i="9"/>
  <c r="W13" i="9"/>
  <c r="U13" i="9"/>
  <c r="Q13" i="9"/>
  <c r="E13" i="9"/>
  <c r="F65" i="8"/>
  <c r="F60" i="8"/>
  <c r="F56" i="8"/>
  <c r="C41" i="8"/>
  <c r="F70" i="8" s="1"/>
  <c r="H22" i="8"/>
  <c r="F61" i="8" s="1"/>
  <c r="H21" i="8"/>
  <c r="H20" i="8"/>
  <c r="F59" i="8" s="1"/>
  <c r="H19" i="8"/>
  <c r="F58" i="8" s="1"/>
  <c r="H18" i="8"/>
  <c r="F57" i="8" s="1"/>
  <c r="D52" i="7"/>
  <c r="D16" i="7"/>
  <c r="D58" i="7" s="1"/>
  <c r="D15" i="7"/>
  <c r="D57" i="7" s="1"/>
  <c r="F69" i="6"/>
  <c r="F65" i="6"/>
  <c r="F59" i="6"/>
  <c r="C43" i="6"/>
  <c r="F74" i="6" s="1"/>
  <c r="C42" i="6"/>
  <c r="F73" i="6" s="1"/>
  <c r="C39" i="6"/>
  <c r="F70" i="6" s="1"/>
  <c r="H23" i="6"/>
  <c r="H22" i="6"/>
  <c r="F64" i="6" s="1"/>
  <c r="H21" i="6"/>
  <c r="H20" i="6"/>
  <c r="F62" i="6" s="1"/>
  <c r="H19" i="6"/>
  <c r="F61" i="6" s="1"/>
  <c r="H18" i="6"/>
  <c r="H25" i="6" s="1"/>
  <c r="D55" i="5"/>
  <c r="D54" i="5"/>
  <c r="D51" i="5"/>
  <c r="D50" i="5"/>
  <c r="D16" i="5"/>
  <c r="D15" i="5"/>
  <c r="D12" i="5"/>
  <c r="C41" i="6" l="1"/>
  <c r="F72" i="6" s="1"/>
  <c r="Q15" i="9"/>
  <c r="D14" i="5"/>
  <c r="Q17" i="9"/>
  <c r="W25" i="9"/>
  <c r="D57" i="5" s="1"/>
  <c r="C40" i="8"/>
  <c r="F69" i="8" s="1"/>
  <c r="D13" i="7"/>
  <c r="D55" i="7" s="1"/>
  <c r="D17" i="5"/>
  <c r="C44" i="6"/>
  <c r="F75" i="6" s="1"/>
  <c r="Q21" i="9"/>
  <c r="E17" i="9"/>
  <c r="W38" i="9"/>
  <c r="C38" i="8"/>
  <c r="F67" i="8" s="1"/>
  <c r="E21" i="9"/>
  <c r="C37" i="8"/>
  <c r="F66" i="8" s="1"/>
  <c r="E15" i="9"/>
  <c r="E19" i="9"/>
  <c r="E23" i="9"/>
  <c r="D13" i="5"/>
  <c r="Q19" i="9"/>
  <c r="Q23" i="9"/>
  <c r="Q25" i="9"/>
  <c r="D52" i="5"/>
  <c r="D12" i="7"/>
  <c r="D54" i="7" s="1"/>
  <c r="U23" i="9"/>
  <c r="U25" i="9" s="1"/>
  <c r="C43" i="8"/>
  <c r="C46" i="6"/>
  <c r="D19" i="5"/>
  <c r="C28" i="9"/>
  <c r="J21" i="6"/>
  <c r="J18" i="6"/>
  <c r="J22" i="6"/>
  <c r="J23" i="6"/>
  <c r="F60" i="6"/>
  <c r="J19" i="6"/>
  <c r="F63" i="6"/>
  <c r="C39" i="8"/>
  <c r="F68" i="8" s="1"/>
  <c r="Y19" i="9"/>
  <c r="Y21" i="9"/>
  <c r="Y23" i="9"/>
  <c r="G28" i="9"/>
  <c r="D14" i="7"/>
  <c r="D56" i="7" s="1"/>
  <c r="D60" i="7" s="1"/>
  <c r="H24" i="8"/>
  <c r="J20" i="6"/>
  <c r="O28" i="9"/>
  <c r="G41" i="9"/>
  <c r="I13" i="9"/>
  <c r="I15" i="9"/>
  <c r="I17" i="9"/>
  <c r="I19" i="9"/>
  <c r="I21" i="9"/>
  <c r="I23" i="9"/>
  <c r="S28" i="9"/>
  <c r="K41" i="9"/>
  <c r="M13" i="9"/>
  <c r="M15" i="9"/>
  <c r="M17" i="9"/>
  <c r="M19" i="9"/>
  <c r="M21" i="9"/>
  <c r="Y17" i="9" l="1"/>
  <c r="W41" i="9"/>
  <c r="D47" i="7" s="1"/>
  <c r="F76" i="6"/>
  <c r="K28" i="9"/>
  <c r="Y15" i="9"/>
  <c r="E40" i="6" s="1"/>
  <c r="H71" i="6" s="1"/>
  <c r="D18" i="7"/>
  <c r="Y13" i="9"/>
  <c r="Y25" i="9" s="1"/>
  <c r="E25" i="9"/>
  <c r="AA19" i="9"/>
  <c r="M25" i="9"/>
  <c r="E38" i="8"/>
  <c r="H67" i="8" s="1"/>
  <c r="J67" i="8" s="1"/>
  <c r="F13" i="7"/>
  <c r="AA15" i="9"/>
  <c r="F62" i="8"/>
  <c r="H63" i="6"/>
  <c r="J63" i="6" s="1"/>
  <c r="S44" i="9"/>
  <c r="O44" i="9"/>
  <c r="E37" i="8"/>
  <c r="W28" i="9"/>
  <c r="F12" i="7"/>
  <c r="C44" i="9"/>
  <c r="J25" i="6"/>
  <c r="I25" i="9"/>
  <c r="F56" i="5"/>
  <c r="F17" i="5"/>
  <c r="E44" i="6"/>
  <c r="H75" i="6" s="1"/>
  <c r="E41" i="8"/>
  <c r="H70" i="8" s="1"/>
  <c r="J70" i="8" s="1"/>
  <c r="F16" i="7"/>
  <c r="F15" i="7"/>
  <c r="E40" i="8"/>
  <c r="H69" i="8" s="1"/>
  <c r="J69" i="8" s="1"/>
  <c r="E43" i="6"/>
  <c r="H74" i="6" s="1"/>
  <c r="F16" i="5"/>
  <c r="F55" i="5"/>
  <c r="AA21" i="9"/>
  <c r="F52" i="5"/>
  <c r="F13" i="5"/>
  <c r="G44" i="9"/>
  <c r="F54" i="5"/>
  <c r="E42" i="6"/>
  <c r="H73" i="6" s="1"/>
  <c r="F15" i="5"/>
  <c r="F66" i="6"/>
  <c r="H60" i="6" s="1"/>
  <c r="AA17" i="9"/>
  <c r="F14" i="7"/>
  <c r="E39" i="8"/>
  <c r="H68" i="8" s="1"/>
  <c r="J68" i="8" s="1"/>
  <c r="K44" i="9"/>
  <c r="F53" i="5"/>
  <c r="E41" i="6"/>
  <c r="H72" i="6" s="1"/>
  <c r="F14" i="5"/>
  <c r="AA38" i="9"/>
  <c r="AA13" i="9"/>
  <c r="F71" i="8"/>
  <c r="AA23" i="9"/>
  <c r="F51" i="5" l="1"/>
  <c r="F12" i="5"/>
  <c r="E39" i="6"/>
  <c r="J60" i="6"/>
  <c r="W44" i="9"/>
  <c r="AA25" i="9"/>
  <c r="AA41" i="9"/>
  <c r="F57" i="7"/>
  <c r="H59" i="8"/>
  <c r="H61" i="8"/>
  <c r="H60" i="8"/>
  <c r="H57" i="8"/>
  <c r="H58" i="8"/>
  <c r="F58" i="7"/>
  <c r="F54" i="7"/>
  <c r="F18" i="7"/>
  <c r="H70" i="6"/>
  <c r="H66" i="8"/>
  <c r="J66" i="8" s="1"/>
  <c r="J71" i="8" s="1"/>
  <c r="F56" i="7"/>
  <c r="H62" i="6"/>
  <c r="J62" i="6" s="1"/>
  <c r="H61" i="6"/>
  <c r="J61" i="6" s="1"/>
  <c r="H65" i="6"/>
  <c r="J65" i="6" s="1"/>
  <c r="H64" i="6"/>
  <c r="J64" i="6" s="1"/>
  <c r="J24" i="8"/>
  <c r="E43" i="8"/>
  <c r="F55" i="7"/>
  <c r="F57" i="5"/>
  <c r="H76" i="6"/>
  <c r="E46" i="6"/>
  <c r="F19" i="5"/>
  <c r="J59" i="8" l="1"/>
  <c r="J20" i="8"/>
  <c r="H71" i="8"/>
  <c r="J58" i="8"/>
  <c r="J19" i="8"/>
  <c r="H62" i="8"/>
  <c r="J18" i="8"/>
  <c r="J57" i="8"/>
  <c r="J60" i="8"/>
  <c r="J21" i="8"/>
  <c r="J66" i="6"/>
  <c r="F60" i="7"/>
  <c r="J61" i="8"/>
  <c r="J22" i="8"/>
  <c r="H66" i="6"/>
  <c r="J62" i="8" l="1"/>
  <c r="O29" i="4" l="1"/>
  <c r="I29" i="4"/>
  <c r="O27" i="4"/>
  <c r="K27" i="4"/>
  <c r="H22" i="3" s="1"/>
  <c r="F68" i="3" s="1"/>
  <c r="G27" i="4"/>
  <c r="C27" i="4"/>
  <c r="G25" i="4"/>
  <c r="C25" i="4"/>
  <c r="O23" i="4"/>
  <c r="M23" i="4"/>
  <c r="M29" i="4" s="1"/>
  <c r="K23" i="4"/>
  <c r="G23" i="4"/>
  <c r="E23" i="4"/>
  <c r="E29" i="4" s="1"/>
  <c r="O21" i="4"/>
  <c r="K21" i="4"/>
  <c r="G21" i="4"/>
  <c r="C21" i="4"/>
  <c r="O19" i="4"/>
  <c r="K19" i="4"/>
  <c r="G19" i="4"/>
  <c r="C19" i="4"/>
  <c r="O17" i="4"/>
  <c r="K17" i="4"/>
  <c r="G17" i="4"/>
  <c r="C17" i="4"/>
  <c r="O15" i="4"/>
  <c r="K15" i="4"/>
  <c r="G15" i="4"/>
  <c r="C15" i="4"/>
  <c r="O13" i="4"/>
  <c r="K13" i="4"/>
  <c r="K29" i="4" s="1"/>
  <c r="G13" i="4"/>
  <c r="G29" i="4" s="1"/>
  <c r="C13" i="4"/>
  <c r="C29" i="4" s="1"/>
  <c r="F73" i="3"/>
  <c r="F64" i="3"/>
  <c r="F62" i="3"/>
  <c r="F61" i="3"/>
  <c r="C45" i="3"/>
  <c r="F80" i="3" s="1"/>
  <c r="C44" i="3"/>
  <c r="F79" i="3" s="1"/>
  <c r="C43" i="3"/>
  <c r="F78" i="3" s="1"/>
  <c r="C42" i="3"/>
  <c r="F77" i="3" s="1"/>
  <c r="C41" i="3"/>
  <c r="F76" i="3" s="1"/>
  <c r="C40" i="3"/>
  <c r="F75" i="3" s="1"/>
  <c r="C39" i="3"/>
  <c r="C47" i="3" s="1"/>
  <c r="H21" i="3"/>
  <c r="F67" i="3" s="1"/>
  <c r="H20" i="3"/>
  <c r="F66" i="3" s="1"/>
  <c r="H19" i="3"/>
  <c r="F65" i="3" s="1"/>
  <c r="H18" i="3"/>
  <c r="H17" i="3"/>
  <c r="F63" i="3" s="1"/>
  <c r="H16" i="3"/>
  <c r="D59" i="2"/>
  <c r="D55" i="2"/>
  <c r="D17" i="2"/>
  <c r="D16" i="2"/>
  <c r="D58" i="2" s="1"/>
  <c r="D15" i="2"/>
  <c r="D57" i="2" s="1"/>
  <c r="D14" i="2"/>
  <c r="D56" i="2" s="1"/>
  <c r="D13" i="2"/>
  <c r="D12" i="2"/>
  <c r="D54" i="2" s="1"/>
  <c r="D11" i="2"/>
  <c r="D19" i="2" s="1"/>
  <c r="H66" i="3" l="1"/>
  <c r="H67" i="3"/>
  <c r="H68" i="3"/>
  <c r="F69" i="3"/>
  <c r="H64" i="3" s="1"/>
  <c r="H24" i="3"/>
  <c r="H63" i="3"/>
  <c r="H62" i="3"/>
  <c r="F74" i="3"/>
  <c r="D53" i="2"/>
  <c r="D61" i="2" s="1"/>
  <c r="J64" i="3" l="1"/>
  <c r="J18" i="3"/>
  <c r="J63" i="3"/>
  <c r="J17" i="3"/>
  <c r="J66" i="3"/>
  <c r="J20" i="3"/>
  <c r="J68" i="3"/>
  <c r="J22" i="3"/>
  <c r="J21" i="3"/>
  <c r="J67" i="3"/>
  <c r="J16" i="3"/>
  <c r="J62" i="3"/>
  <c r="H69" i="3"/>
  <c r="H65" i="3"/>
  <c r="F81" i="3"/>
  <c r="H74" i="3"/>
  <c r="E39" i="3" l="1"/>
  <c r="J74" i="3"/>
  <c r="H79" i="3"/>
  <c r="H75" i="3"/>
  <c r="H81" i="3" s="1"/>
  <c r="H78" i="3"/>
  <c r="H80" i="3"/>
  <c r="H76" i="3"/>
  <c r="H77" i="3"/>
  <c r="J65" i="3"/>
  <c r="J19" i="3"/>
  <c r="J24" i="3" s="1"/>
  <c r="J69" i="3"/>
  <c r="J81" i="3" l="1"/>
  <c r="J80" i="3"/>
  <c r="E45" i="3"/>
  <c r="E43" i="3"/>
  <c r="J78" i="3"/>
  <c r="E44" i="3"/>
  <c r="F16" i="2" s="1"/>
  <c r="F58" i="2" s="1"/>
  <c r="J79" i="3"/>
  <c r="J77" i="3"/>
  <c r="E42" i="3"/>
  <c r="F11" i="2"/>
  <c r="E40" i="3"/>
  <c r="J75" i="3"/>
  <c r="E41" i="3"/>
  <c r="J76" i="3"/>
  <c r="F13" i="2" l="1"/>
  <c r="F53" i="2"/>
  <c r="F14" i="2"/>
  <c r="F19" i="2" s="1"/>
  <c r="F12" i="2"/>
  <c r="E47" i="3"/>
  <c r="F15" i="2"/>
  <c r="F17" i="2"/>
  <c r="F59" i="2" l="1"/>
  <c r="F55" i="2"/>
  <c r="F56" i="2"/>
  <c r="F57" i="2"/>
  <c r="F54" i="2"/>
  <c r="F61" i="2" s="1"/>
  <c r="E18" i="1" l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nsanchez</author>
  </authors>
  <commentList>
    <comment ref="G9" authorId="0" shapeId="0" xr:uid="{A008A748-CDE4-436F-A48A-31F09395EB13}">
      <text>
        <r>
          <rPr>
            <sz val="10"/>
            <color indexed="81"/>
            <rFont val="Tahoma"/>
            <family val="2"/>
          </rPr>
          <t>from schedule A and B</t>
        </r>
      </text>
    </comment>
  </commentList>
</comments>
</file>

<file path=xl/sharedStrings.xml><?xml version="1.0" encoding="utf-8"?>
<sst xmlns="http://schemas.openxmlformats.org/spreadsheetml/2006/main" count="438" uniqueCount="166">
  <si>
    <t>Fund</t>
  </si>
  <si>
    <t>Auxiliary Fund</t>
  </si>
  <si>
    <t>Restricted Fund</t>
  </si>
  <si>
    <t>Plant Fund - Renewals &amp; Replacements</t>
  </si>
  <si>
    <t>Plant Fund - Retirement of Indebtedness</t>
  </si>
  <si>
    <t>South Texas College</t>
  </si>
  <si>
    <t>Unrestricted Fund</t>
  </si>
  <si>
    <t>Plant Fund - Unexpended - Construction</t>
  </si>
  <si>
    <t>Revenues and Transfers*</t>
  </si>
  <si>
    <t>* Amounts may include Fund Balance (Carryover).</t>
  </si>
  <si>
    <t xml:space="preserve">Current &amp; Plant Funds </t>
  </si>
  <si>
    <t>Expenditures, Transfers and Reserves</t>
  </si>
  <si>
    <t>Endowment Fund</t>
  </si>
  <si>
    <t>Summary of Revenues, Expenditures, Transfers and Reserves by Fund</t>
  </si>
  <si>
    <t>Budget for Fiscal Year 2022 - 2023</t>
  </si>
  <si>
    <t xml:space="preserve">Unrestricted Fund </t>
  </si>
  <si>
    <t>Revenues by Source</t>
  </si>
  <si>
    <t>Source of Revenues</t>
  </si>
  <si>
    <t xml:space="preserve">FY '23 Budget </t>
  </si>
  <si>
    <t>Percentage</t>
  </si>
  <si>
    <t>State Appropriations</t>
  </si>
  <si>
    <t>Tuition</t>
  </si>
  <si>
    <t>Fees</t>
  </si>
  <si>
    <t>Local Taxes</t>
  </si>
  <si>
    <t>Other Revenues</t>
  </si>
  <si>
    <t>HEERF Lost Revenue</t>
  </si>
  <si>
    <t>Carryover Allocations</t>
  </si>
  <si>
    <t>Total Revenues</t>
  </si>
  <si>
    <t>Fees Continued</t>
  </si>
  <si>
    <t>Other Revenues Continued</t>
  </si>
  <si>
    <t>Comparison of Previous Fiscal Year with Fiscal Year Ending August 31, 2023</t>
  </si>
  <si>
    <t>Fiscal Year 2021 - 2022</t>
  </si>
  <si>
    <t xml:space="preserve">FY '22 Budget  
(As Amended)                           </t>
  </si>
  <si>
    <t>Fiscal Year 2022 - 2023</t>
  </si>
  <si>
    <t>FY '23 Budget</t>
  </si>
  <si>
    <t xml:space="preserve"> </t>
  </si>
  <si>
    <t>Summary of Revenues - Budget and Actual</t>
  </si>
  <si>
    <t>Comparison of Previous Fiscal Years with Fiscal Year Ending August 31, 2023</t>
  </si>
  <si>
    <t>FY '20</t>
  </si>
  <si>
    <t>FY '21</t>
  </si>
  <si>
    <t>FY '22</t>
  </si>
  <si>
    <t>Budget</t>
  </si>
  <si>
    <t>FY '23</t>
  </si>
  <si>
    <t>Revenue Source</t>
  </si>
  <si>
    <t>(As Amended)</t>
  </si>
  <si>
    <t>Actual</t>
  </si>
  <si>
    <t>Estimated*</t>
  </si>
  <si>
    <t>M&amp;O Tax Bond Program 2013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</si>
  <si>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</si>
  <si>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</si>
  <si>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</si>
  <si>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</si>
  <si>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</si>
  <si>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</si>
  <si>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</si>
  <si>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</si>
  <si>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Expenditures by Function</t>
  </si>
  <si>
    <t>(Without Transfers and Reserves)</t>
  </si>
  <si>
    <t>Function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</si>
  <si>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</si>
  <si>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</si>
  <si>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</si>
  <si>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</si>
  <si>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</si>
  <si>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</si>
  <si>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</si>
  <si>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 xml:space="preserve">In previous fiscal years, Information Technology (IT) expenditures were allocated among the College's functions.  In FY '23, the IT expenditures remained in the Institutioanl Support function. </t>
  </si>
  <si>
    <t xml:space="preserve">Total Expenditures </t>
  </si>
  <si>
    <t>FY '22 Budget 
(As Amended)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</si>
  <si>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</si>
  <si>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</si>
  <si>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</si>
  <si>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</si>
  <si>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</si>
  <si>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</si>
  <si>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</si>
  <si>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</si>
  <si>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</si>
  <si>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</si>
  <si>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</si>
  <si>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</si>
  <si>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 xml:space="preserve">Function / Classification </t>
  </si>
  <si>
    <t xml:space="preserve">Percent 
of 
Total </t>
  </si>
  <si>
    <t>Total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</si>
  <si>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</si>
  <si>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</si>
  <si>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</si>
  <si>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</si>
  <si>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</si>
  <si>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Percent of Total Expenditures </t>
  </si>
  <si>
    <t>Without Transfers &amp; Reserves</t>
  </si>
  <si>
    <t>Transfers and Reserves</t>
  </si>
  <si>
    <t>Transfer-Construction Fund</t>
  </si>
  <si>
    <t>Contingency</t>
  </si>
  <si>
    <t>HEERF Fund Balance Reserve</t>
  </si>
  <si>
    <t>Total Transfers and Reserves</t>
  </si>
  <si>
    <t xml:space="preserve">Total Unrestricted Budget </t>
  </si>
  <si>
    <t>Expenditures/Transfers/Reserves</t>
  </si>
  <si>
    <t>With Transfers and Reserves</t>
  </si>
  <si>
    <t>Summary of Capital Expenditures by Function and Organization</t>
  </si>
  <si>
    <t>Organization Name</t>
  </si>
  <si>
    <t>Organization Code</t>
  </si>
  <si>
    <t>Learning Outcomes</t>
  </si>
  <si>
    <t>Biology</t>
  </si>
  <si>
    <t>Automotive Technology</t>
  </si>
  <si>
    <t>HVACR</t>
  </si>
  <si>
    <t>Welding</t>
  </si>
  <si>
    <t>CPWE-State</t>
  </si>
  <si>
    <t>Multiple</t>
  </si>
  <si>
    <t>Total Instruction</t>
  </si>
  <si>
    <t xml:space="preserve">Academic Support </t>
  </si>
  <si>
    <t>Library Acquisition</t>
  </si>
  <si>
    <t>530002</t>
  </si>
  <si>
    <t>BAT and Support Materials</t>
  </si>
  <si>
    <t>530008</t>
  </si>
  <si>
    <t>Educ Tech Maintenance &amp; Replacement</t>
  </si>
  <si>
    <t>Technology-Academic Support</t>
  </si>
  <si>
    <t>Total Academic Support</t>
  </si>
  <si>
    <t>Safety &amp; Security</t>
  </si>
  <si>
    <t>Campus Police</t>
  </si>
  <si>
    <t>Department of Public Safety</t>
  </si>
  <si>
    <t>Technology-Operation &amp; Maintenance</t>
  </si>
  <si>
    <t>Total Operation &amp; Maintenance</t>
  </si>
  <si>
    <t>Total Capital Expenditures</t>
  </si>
  <si>
    <t>Summary of Revenues, Expenditures and Transfers - Budget and Actual</t>
  </si>
  <si>
    <t>Fiscal Year</t>
  </si>
  <si>
    <t>Revenues* / Expenditures / Transfers</t>
  </si>
  <si>
    <t>Actual**</t>
  </si>
  <si>
    <t>Revenues</t>
  </si>
  <si>
    <t>Expenditures and Transfers</t>
  </si>
  <si>
    <t>2020-2021</t>
  </si>
  <si>
    <t>2021-2022</t>
  </si>
  <si>
    <t>2022-2023</t>
  </si>
  <si>
    <t>* Revenues may include Fund Balance (Carryover)</t>
  </si>
  <si>
    <t>** Projected for Fiscal Year 2022</t>
  </si>
  <si>
    <r>
      <t xml:space="preserve">The </t>
    </r>
    <r>
      <rPr>
        <i/>
        <sz val="11"/>
        <rFont val="Calibri"/>
        <family val="2"/>
        <scheme val="minor"/>
      </rPr>
      <t>Auxiliary Fund</t>
    </r>
    <r>
      <rPr>
        <sz val="11"/>
        <rFont val="Calibri"/>
        <family val="2"/>
        <scheme val="minor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</si>
  <si>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</si>
  <si>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</si>
  <si>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</si>
  <si>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</si>
  <si>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</si>
  <si>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</si>
  <si>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2022</t>
  </si>
  <si>
    <r>
      <t xml:space="preserve">The </t>
    </r>
    <r>
      <rPr>
        <i/>
        <sz val="11"/>
        <rFont val="Calibri"/>
        <family val="2"/>
        <scheme val="minor"/>
      </rPr>
      <t>Restricted Fund</t>
    </r>
    <r>
      <rPr>
        <sz val="11"/>
        <rFont val="Calibri"/>
        <family val="2"/>
        <scheme val="minor"/>
      </rPr>
      <t xml:space="preserve"> accounts for operating funds that have been restricted for a specific purpose by external parties, grants, </t>
    </r>
  </si>
  <si>
    <t>contracts, donors, or legislation.</t>
  </si>
  <si>
    <t xml:space="preserve">The Endowment Fund accounts for donor restricted gifts that are invested as per the donor's stated terms.  </t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</si>
  <si>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</si>
  <si>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</si>
  <si>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</si>
  <si>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</si>
  <si>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</si>
  <si>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</si>
  <si>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Calibri"/>
        <family val="2"/>
        <scheme val="minor"/>
      </rPr>
      <t>Unexpended - Construction Fund</t>
    </r>
    <r>
      <rPr>
        <sz val="11"/>
        <rFont val="Calibri"/>
        <family val="2"/>
        <scheme val="minor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</si>
  <si>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</si>
  <si>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Calibri"/>
        <family val="2"/>
        <scheme val="minor"/>
      </rPr>
      <t>Renewals and Replacements Fund</t>
    </r>
    <r>
      <rPr>
        <sz val="11"/>
        <rFont val="Calibri"/>
        <family val="2"/>
        <scheme val="minor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</si>
  <si>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</si>
  <si>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Calibri"/>
        <family val="2"/>
        <scheme val="minor"/>
      </rPr>
      <t>Retirement of Indebtedness Fund</t>
    </r>
    <r>
      <rPr>
        <sz val="11"/>
        <rFont val="Calibri"/>
        <family val="2"/>
        <scheme val="minor"/>
      </rPr>
      <t xml:space="preserve"> accounts for funds held in reserve for paying principal and   </t>
    </r>
  </si>
  <si>
    <t>interest on debt, as well as related costs in accordance with bond indentures.</t>
  </si>
  <si>
    <t xml:space="preserve">Summary of Local Government Code Section 140.0045 Expenditures </t>
  </si>
  <si>
    <t>Itemization of Certain Expenditures</t>
  </si>
  <si>
    <t>Required in Certain Political Subdivision Budgets**</t>
  </si>
  <si>
    <t>Expenditures</t>
  </si>
  <si>
    <t>Total Section 140.0045 Expenditures</t>
  </si>
  <si>
    <t xml:space="preserve">The budgeted and estimated expenditure amounts are included in various departmental organization budgets.  </t>
  </si>
  <si>
    <t xml:space="preserve">* Amounts are estimated.  Audited actual amounts will be available after fiscal year end and completion of financial audit.     </t>
  </si>
  <si>
    <t>** Expenditures for directly or indirectly influencing or attempting to influence the outcome of legislation or administrative action, as those terms are defined in Section 305.002, Government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</si>
</sst>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#,##0"/>
    <numFmt numFmtId="167" formatCode="0.0000%"/>
    <numFmt numFmtId="168" formatCode="_(* #,##0.0000_);_(* \(#,##0.0000\);_(* &quot;-&quot;??_);_(@_)"/>
    <numFmt numFmtId="169" formatCode="[$$-409]#,##0.00"/>
    <numFmt numFmtId="170" formatCode="_(&quot;$&quot;* #,##0_);_(&quot;$&quot;* \(#,##0\);_(&quot;$&quot;* &quot;-&quot;??_);_(@_)"/>
    <numFmt numFmtId="171" formatCode="0.0%"/>
    <numFmt numFmtId="172" formatCode="#,##0.00;[Red]#,##0.00"/>
  </numFmts>
  <fonts count="56" x14ac:knownFonts="1">
    <font>
      <sz val="12"/>
      <name val="Arial"/>
    </font>
    <font>
      <sz val="12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.5"/>
      <name val="Calibri"/>
      <family val="2"/>
      <scheme val="minor"/>
    </font>
    <font>
      <b/>
      <sz val="22.5"/>
      <name val="Calibri"/>
      <family val="2"/>
      <scheme val="minor"/>
    </font>
    <font>
      <b/>
      <sz val="12.5"/>
      <name val="Calibri"/>
      <family val="2"/>
      <scheme val="minor"/>
    </font>
    <font>
      <b/>
      <sz val="20"/>
      <name val="Calibri"/>
      <family val="2"/>
      <scheme val="minor"/>
    </font>
    <font>
      <b/>
      <sz val="17.5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0"/>
      <name val="Arial"/>
      <family val="2"/>
    </font>
    <font>
      <b/>
      <sz val="32.700000000000003"/>
      <name val="Calibri"/>
      <family val="2"/>
      <scheme val="minor"/>
    </font>
    <font>
      <b/>
      <sz val="29"/>
      <name val="Calibri"/>
      <family val="2"/>
      <scheme val="minor"/>
    </font>
    <font>
      <b/>
      <sz val="25.5"/>
      <name val="Calibri"/>
      <family val="2"/>
      <scheme val="minor"/>
    </font>
    <font>
      <b/>
      <sz val="21.8"/>
      <name val="Calibri"/>
      <family val="2"/>
      <scheme val="minor"/>
    </font>
    <font>
      <sz val="10"/>
      <color indexed="81"/>
      <name val="Tahoma"/>
      <family val="2"/>
    </font>
    <font>
      <b/>
      <sz val="32"/>
      <name val="Calibri"/>
      <family val="2"/>
      <scheme val="minor"/>
    </font>
    <font>
      <sz val="17"/>
      <name val="Calibri"/>
      <family val="2"/>
      <scheme val="minor"/>
    </font>
    <font>
      <b/>
      <sz val="28"/>
      <name val="Calibri"/>
      <family val="2"/>
      <scheme val="minor"/>
    </font>
    <font>
      <b/>
      <sz val="25"/>
      <name val="Calibri"/>
      <family val="2"/>
      <scheme val="minor"/>
    </font>
    <font>
      <b/>
      <sz val="17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32.5"/>
      <name val="Calibri"/>
      <family val="2"/>
      <scheme val="minor"/>
    </font>
    <font>
      <b/>
      <sz val="15"/>
      <color indexed="10"/>
      <name val="Calibri"/>
      <family val="2"/>
      <scheme val="minor"/>
    </font>
    <font>
      <sz val="15"/>
      <color indexed="10"/>
      <name val="Calibri"/>
      <family val="2"/>
      <scheme val="minor"/>
    </font>
    <font>
      <b/>
      <sz val="19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Arial"/>
      <family val="2"/>
    </font>
    <font>
      <b/>
      <sz val="13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21.6"/>
      <name val="Calibri"/>
      <family val="2"/>
      <scheme val="minor"/>
    </font>
    <font>
      <b/>
      <sz val="16.8"/>
      <name val="Calibri"/>
      <family val="2"/>
      <scheme val="minor"/>
    </font>
    <font>
      <b/>
      <sz val="14.5"/>
      <name val="Calibri"/>
      <family val="2"/>
      <scheme val="minor"/>
    </font>
    <font>
      <i/>
      <sz val="11"/>
      <name val="Calibri"/>
      <family val="2"/>
      <scheme val="minor"/>
    </font>
    <font>
      <b/>
      <sz val="21.5"/>
      <name val="Calibri"/>
      <family val="2"/>
      <scheme val="minor"/>
    </font>
    <font>
      <b/>
      <sz val="21"/>
      <name val="Calibri"/>
      <family val="2"/>
      <scheme val="minor"/>
    </font>
    <font>
      <sz val="13.5"/>
      <name val="Calibri"/>
      <family val="2"/>
      <scheme val="minor"/>
    </font>
    <font>
      <b/>
      <sz val="13.5"/>
      <name val="Calibri"/>
      <family val="2"/>
      <scheme val="minor"/>
    </font>
    <font>
      <sz val="12.5"/>
      <color theme="0" tint="-0.34998626667073579"/>
      <name val="Calibri"/>
      <family val="2"/>
      <scheme val="minor"/>
    </font>
    <font>
      <b/>
      <sz val="12.5"/>
      <color theme="0" tint="-0.34998626667073579"/>
      <name val="Calibri"/>
      <family val="2"/>
      <scheme val="minor"/>
    </font>
    <font>
      <sz val="15"/>
      <color theme="0" tint="-0.34998626667073579"/>
      <name val="Calibri"/>
      <family val="2"/>
      <scheme val="minor"/>
    </font>
    <font>
      <b/>
      <sz val="15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</cellStyleXfs>
  <cellXfs count="482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5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/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/>
    <xf numFmtId="3" fontId="8" fillId="0" borderId="0" xfId="0" applyNumberFormat="1" applyFont="1" applyFill="1" applyBorder="1" applyAlignment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8" fillId="0" borderId="2" xfId="0" applyNumberFormat="1" applyFont="1" applyFill="1" applyBorder="1" applyAlignment="1">
      <alignment horizontal="left"/>
    </xf>
    <xf numFmtId="42" fontId="8" fillId="0" borderId="2" xfId="1" applyNumberFormat="1" applyFont="1" applyFill="1" applyBorder="1" applyAlignment="1"/>
    <xf numFmtId="164" fontId="8" fillId="0" borderId="2" xfId="0" applyNumberFormat="1" applyFont="1" applyFill="1" applyBorder="1" applyAlignment="1"/>
    <xf numFmtId="164" fontId="8" fillId="0" borderId="2" xfId="0" applyNumberFormat="1" applyFont="1" applyFill="1" applyBorder="1" applyAlignment="1">
      <alignment horizontal="right"/>
    </xf>
    <xf numFmtId="42" fontId="8" fillId="0" borderId="2" xfId="1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9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0" fontId="9" fillId="0" borderId="0" xfId="2" applyNumberFormat="1" applyFont="1" applyAlignment="1"/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Continuous"/>
    </xf>
    <xf numFmtId="0" fontId="9" fillId="0" borderId="0" xfId="0" applyNumberFormat="1" applyFont="1" applyFill="1" applyBorder="1" applyAlignment="1"/>
    <xf numFmtId="0" fontId="9" fillId="0" borderId="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4" fontId="9" fillId="0" borderId="3" xfId="0" applyNumberFormat="1" applyFont="1" applyFill="1" applyBorder="1" applyAlignment="1">
      <alignment horizontal="center" wrapText="1"/>
    </xf>
    <xf numFmtId="44" fontId="11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/>
    <xf numFmtId="0" fontId="9" fillId="0" borderId="2" xfId="0" applyNumberFormat="1" applyFont="1" applyBorder="1" applyAlignment="1"/>
    <xf numFmtId="42" fontId="9" fillId="0" borderId="2" xfId="0" applyNumberFormat="1" applyFont="1" applyFill="1" applyBorder="1" applyAlignment="1">
      <alignment horizontal="right"/>
    </xf>
    <xf numFmtId="42" fontId="9" fillId="0" borderId="0" xfId="0" applyNumberFormat="1" applyFont="1" applyFill="1" applyBorder="1" applyAlignment="1">
      <alignment horizontal="right"/>
    </xf>
    <xf numFmtId="10" fontId="9" fillId="0" borderId="2" xfId="0" applyNumberFormat="1" applyFont="1" applyFill="1" applyBorder="1" applyAlignment="1"/>
    <xf numFmtId="10" fontId="9" fillId="0" borderId="0" xfId="0" applyNumberFormat="1" applyFont="1" applyAlignment="1"/>
    <xf numFmtId="10" fontId="15" fillId="0" borderId="0" xfId="0" applyNumberFormat="1" applyFont="1" applyAlignment="1"/>
    <xf numFmtId="41" fontId="9" fillId="0" borderId="2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2" xfId="0" applyNumberFormat="1" applyFont="1" applyBorder="1" applyAlignment="1"/>
    <xf numFmtId="10" fontId="9" fillId="0" borderId="0" xfId="0" applyNumberFormat="1" applyFont="1" applyFill="1" applyAlignment="1"/>
    <xf numFmtId="0" fontId="9" fillId="0" borderId="0" xfId="0" applyNumberFormat="1" applyFont="1" applyAlignment="1">
      <alignment horizontal="center"/>
    </xf>
    <xf numFmtId="166" fontId="11" fillId="0" borderId="4" xfId="0" applyNumberFormat="1" applyFont="1" applyBorder="1" applyAlignment="1"/>
    <xf numFmtId="166" fontId="11" fillId="0" borderId="0" xfId="0" applyNumberFormat="1" applyFont="1" applyFill="1" applyBorder="1" applyAlignment="1"/>
    <xf numFmtId="42" fontId="11" fillId="0" borderId="4" xfId="0" applyNumberFormat="1" applyFont="1" applyFill="1" applyBorder="1" applyAlignment="1"/>
    <xf numFmtId="42" fontId="11" fillId="0" borderId="0" xfId="0" applyNumberFormat="1" applyFont="1" applyFill="1" applyBorder="1" applyAlignment="1"/>
    <xf numFmtId="10" fontId="11" fillId="0" borderId="4" xfId="0" applyNumberFormat="1" applyFont="1" applyFill="1" applyBorder="1" applyAlignment="1"/>
    <xf numFmtId="42" fontId="9" fillId="0" borderId="0" xfId="0" applyNumberFormat="1" applyFont="1" applyAlignment="1"/>
    <xf numFmtId="0" fontId="9" fillId="0" borderId="0" xfId="0" applyNumberFormat="1" applyFont="1" applyFill="1" applyAlignment="1"/>
    <xf numFmtId="0" fontId="11" fillId="0" borderId="0" xfId="0" applyNumberFormat="1" applyFont="1" applyFill="1" applyAlignment="1">
      <alignment horizontal="centerContinuous"/>
    </xf>
    <xf numFmtId="165" fontId="9" fillId="0" borderId="0" xfId="3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165" fontId="9" fillId="0" borderId="0" xfId="3" applyNumberFormat="1" applyFont="1" applyAlignment="1"/>
    <xf numFmtId="164" fontId="9" fillId="0" borderId="0" xfId="0" applyNumberFormat="1" applyFont="1" applyBorder="1" applyAlignment="1"/>
    <xf numFmtId="10" fontId="9" fillId="0" borderId="0" xfId="0" applyNumberFormat="1" applyFont="1" applyBorder="1" applyAlignment="1"/>
    <xf numFmtId="0" fontId="17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Alignment="1"/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/>
    <xf numFmtId="0" fontId="14" fillId="0" borderId="0" xfId="0" applyNumberFormat="1" applyFont="1" applyAlignment="1"/>
    <xf numFmtId="0" fontId="14" fillId="0" borderId="0" xfId="0" applyNumberFormat="1" applyFont="1" applyFill="1" applyBorder="1" applyAlignment="1"/>
    <xf numFmtId="0" fontId="14" fillId="0" borderId="0" xfId="0" applyNumberFormat="1" applyFont="1" applyAlignment="1">
      <alignment horizontal="left"/>
    </xf>
    <xf numFmtId="0" fontId="15" fillId="0" borderId="0" xfId="0" applyNumberFormat="1" applyFont="1" applyBorder="1" applyAlignment="1"/>
    <xf numFmtId="0" fontId="14" fillId="0" borderId="0" xfId="0" applyNumberFormat="1" applyFont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centerContinuous"/>
    </xf>
    <xf numFmtId="0" fontId="15" fillId="0" borderId="3" xfId="0" applyNumberFormat="1" applyFont="1" applyFill="1" applyBorder="1" applyAlignment="1">
      <alignment horizontal="center"/>
    </xf>
    <xf numFmtId="44" fontId="15" fillId="0" borderId="3" xfId="0" applyNumberFormat="1" applyFont="1" applyFill="1" applyBorder="1" applyAlignment="1">
      <alignment horizontal="center" wrapText="1"/>
    </xf>
    <xf numFmtId="44" fontId="14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left"/>
    </xf>
    <xf numFmtId="44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/>
    <xf numFmtId="42" fontId="15" fillId="0" borderId="2" xfId="0" applyNumberFormat="1" applyFont="1" applyFill="1" applyBorder="1" applyAlignment="1"/>
    <xf numFmtId="42" fontId="15" fillId="0" borderId="0" xfId="0" applyNumberFormat="1" applyFont="1" applyFill="1" applyBorder="1" applyAlignment="1"/>
    <xf numFmtId="10" fontId="15" fillId="0" borderId="2" xfId="0" applyNumberFormat="1" applyFont="1" applyFill="1" applyBorder="1" applyAlignment="1"/>
    <xf numFmtId="10" fontId="15" fillId="0" borderId="0" xfId="2" applyNumberFormat="1" applyFont="1" applyAlignment="1">
      <alignment horizontal="right"/>
    </xf>
    <xf numFmtId="41" fontId="15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10" fontId="15" fillId="0" borderId="0" xfId="0" applyNumberFormat="1" applyFont="1" applyFill="1" applyAlignment="1"/>
    <xf numFmtId="0" fontId="14" fillId="0" borderId="4" xfId="0" applyNumberFormat="1" applyFont="1" applyBorder="1" applyAlignment="1"/>
    <xf numFmtId="42" fontId="14" fillId="0" borderId="4" xfId="0" applyNumberFormat="1" applyFont="1" applyFill="1" applyBorder="1" applyAlignment="1"/>
    <xf numFmtId="42" fontId="14" fillId="0" borderId="0" xfId="0" applyNumberFormat="1" applyFont="1" applyFill="1" applyBorder="1" applyAlignment="1"/>
    <xf numFmtId="10" fontId="14" fillId="0" borderId="4" xfId="0" applyNumberFormat="1" applyFont="1" applyFill="1" applyBorder="1" applyAlignment="1"/>
    <xf numFmtId="0" fontId="14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Border="1" applyAlignment="1">
      <alignment horizontal="center"/>
    </xf>
    <xf numFmtId="0" fontId="15" fillId="0" borderId="2" xfId="0" applyNumberFormat="1" applyFont="1" applyBorder="1" applyAlignment="1"/>
    <xf numFmtId="0" fontId="15" fillId="0" borderId="0" xfId="0" applyNumberFormat="1" applyFont="1" applyAlignment="1">
      <alignment horizontal="center"/>
    </xf>
    <xf numFmtId="10" fontId="15" fillId="0" borderId="0" xfId="0" applyNumberFormat="1" applyFont="1" applyFill="1" applyBorder="1" applyAlignment="1"/>
    <xf numFmtId="42" fontId="15" fillId="0" borderId="0" xfId="0" applyNumberFormat="1" applyFont="1" applyAlignment="1"/>
    <xf numFmtId="0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/>
    <xf numFmtId="164" fontId="15" fillId="0" borderId="0" xfId="0" applyNumberFormat="1" applyFont="1" applyBorder="1" applyAlignment="1"/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Alignment="1"/>
    <xf numFmtId="0" fontId="24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centerContinuous"/>
    </xf>
    <xf numFmtId="3" fontId="26" fillId="0" borderId="0" xfId="0" applyNumberFormat="1" applyFont="1" applyBorder="1" applyAlignment="1">
      <alignment horizontal="centerContinuous"/>
    </xf>
    <xf numFmtId="0" fontId="23" fillId="0" borderId="0" xfId="0" applyNumberFormat="1" applyFont="1" applyAlignment="1">
      <alignment horizontal="left"/>
    </xf>
    <xf numFmtId="0" fontId="27" fillId="0" borderId="0" xfId="0" applyNumberFormat="1" applyFont="1" applyBorder="1" applyAlignment="1">
      <alignment horizontal="center"/>
    </xf>
    <xf numFmtId="0" fontId="26" fillId="0" borderId="0" xfId="0" applyNumberFormat="1" applyFont="1" applyAlignment="1"/>
    <xf numFmtId="0" fontId="26" fillId="0" borderId="0" xfId="0" applyNumberFormat="1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6" fillId="0" borderId="3" xfId="0" applyNumberFormat="1" applyFont="1" applyBorder="1" applyAlignment="1">
      <alignment horizontal="left"/>
    </xf>
    <xf numFmtId="3" fontId="26" fillId="0" borderId="3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3" fillId="0" borderId="2" xfId="0" applyNumberFormat="1" applyFont="1" applyFill="1" applyBorder="1" applyAlignment="1">
      <alignment horizontal="left" indent="1"/>
    </xf>
    <xf numFmtId="42" fontId="23" fillId="0" borderId="0" xfId="0" applyNumberFormat="1" applyFont="1" applyFill="1" applyBorder="1" applyAlignment="1"/>
    <xf numFmtId="42" fontId="23" fillId="0" borderId="2" xfId="0" applyNumberFormat="1" applyFont="1" applyFill="1" applyBorder="1" applyAlignment="1"/>
    <xf numFmtId="0" fontId="23" fillId="0" borderId="0" xfId="0" applyNumberFormat="1" applyFont="1" applyFill="1" applyAlignment="1"/>
    <xf numFmtId="41" fontId="23" fillId="0" borderId="0" xfId="0" applyNumberFormat="1" applyFont="1" applyFill="1" applyBorder="1" applyAlignment="1"/>
    <xf numFmtId="41" fontId="23" fillId="0" borderId="2" xfId="0" applyNumberFormat="1" applyFont="1" applyFill="1" applyBorder="1" applyAlignment="1"/>
    <xf numFmtId="0" fontId="23" fillId="0" borderId="0" xfId="0" applyNumberFormat="1" applyFont="1" applyBorder="1" applyAlignment="1"/>
    <xf numFmtId="43" fontId="23" fillId="0" borderId="2" xfId="3" applyFont="1" applyBorder="1" applyAlignment="1"/>
    <xf numFmtId="165" fontId="23" fillId="0" borderId="2" xfId="3" applyNumberFormat="1" applyFont="1" applyBorder="1" applyAlignment="1"/>
    <xf numFmtId="41" fontId="23" fillId="0" borderId="2" xfId="0" applyNumberFormat="1" applyFont="1" applyBorder="1" applyAlignment="1"/>
    <xf numFmtId="41" fontId="23" fillId="0" borderId="0" xfId="0" applyNumberFormat="1" applyFont="1" applyBorder="1" applyAlignment="1"/>
    <xf numFmtId="0" fontId="26" fillId="0" borderId="0" xfId="0" applyNumberFormat="1" applyFont="1" applyBorder="1" applyAlignment="1">
      <alignment horizontal="left" wrapText="1"/>
    </xf>
    <xf numFmtId="42" fontId="26" fillId="0" borderId="0" xfId="0" applyNumberFormat="1" applyFont="1" applyBorder="1" applyAlignment="1"/>
    <xf numFmtId="42" fontId="26" fillId="0" borderId="7" xfId="0" applyNumberFormat="1" applyFont="1" applyFill="1" applyBorder="1" applyAlignment="1"/>
    <xf numFmtId="42" fontId="26" fillId="0" borderId="0" xfId="0" applyNumberFormat="1" applyFont="1" applyFill="1" applyBorder="1" applyAlignment="1"/>
    <xf numFmtId="42" fontId="23" fillId="0" borderId="0" xfId="0" applyNumberFormat="1" applyFont="1" applyAlignment="1"/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centerContinuous"/>
    </xf>
    <xf numFmtId="0" fontId="23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12" fillId="0" borderId="0" xfId="0" applyNumberFormat="1" applyFont="1" applyAlignment="1">
      <alignment horizontal="centerContinuous"/>
    </xf>
    <xf numFmtId="10" fontId="3" fillId="0" borderId="0" xfId="2" applyNumberFormat="1" applyFont="1" applyAlignment="1">
      <alignment horizontal="centerContinuous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2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left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Alignment="1">
      <alignment horizontal="right"/>
    </xf>
    <xf numFmtId="166" fontId="11" fillId="0" borderId="7" xfId="0" applyNumberFormat="1" applyFont="1" applyBorder="1" applyAlignment="1"/>
    <xf numFmtId="42" fontId="11" fillId="0" borderId="7" xfId="0" applyNumberFormat="1" applyFont="1" applyFill="1" applyBorder="1" applyAlignment="1"/>
    <xf numFmtId="10" fontId="11" fillId="0" borderId="7" xfId="0" applyNumberFormat="1" applyFont="1" applyFill="1" applyBorder="1" applyAlignment="1"/>
    <xf numFmtId="165" fontId="4" fillId="0" borderId="0" xfId="4" applyNumberFormat="1" applyFont="1" applyAlignment="1">
      <alignment horizontal="center"/>
    </xf>
    <xf numFmtId="43" fontId="4" fillId="0" borderId="0" xfId="4" applyFont="1" applyAlignment="1">
      <alignment horizontal="center"/>
    </xf>
    <xf numFmtId="10" fontId="4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0" xfId="0" applyFont="1" applyAlignment="1"/>
    <xf numFmtId="0" fontId="28" fillId="0" borderId="0" xfId="0" applyNumberFormat="1" applyFont="1" applyAlignment="1"/>
    <xf numFmtId="0" fontId="29" fillId="0" borderId="0" xfId="0" applyNumberFormat="1" applyFont="1" applyAlignment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169" fontId="4" fillId="0" borderId="0" xfId="0" applyNumberFormat="1" applyFont="1" applyAlignment="1"/>
    <xf numFmtId="4" fontId="4" fillId="0" borderId="0" xfId="0" applyNumberFormat="1" applyFont="1" applyBorder="1" applyAlignment="1"/>
    <xf numFmtId="165" fontId="4" fillId="0" borderId="0" xfId="4" applyNumberFormat="1" applyFont="1" applyAlignment="1"/>
    <xf numFmtId="0" fontId="31" fillId="0" borderId="0" xfId="0" applyNumberFormat="1" applyFon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7" fillId="0" borderId="0" xfId="0" applyNumberFormat="1" applyFont="1" applyAlignment="1">
      <alignment horizontal="centerContinuous"/>
    </xf>
    <xf numFmtId="0" fontId="15" fillId="0" borderId="0" xfId="0" applyFont="1" applyAlignment="1"/>
    <xf numFmtId="0" fontId="15" fillId="0" borderId="0" xfId="0" applyNumberFormat="1" applyFont="1" applyFill="1" applyAlignment="1"/>
    <xf numFmtId="0" fontId="14" fillId="0" borderId="7" xfId="0" applyNumberFormat="1" applyFont="1" applyBorder="1" applyAlignment="1"/>
    <xf numFmtId="42" fontId="14" fillId="0" borderId="7" xfId="0" applyNumberFormat="1" applyFont="1" applyFill="1" applyBorder="1" applyAlignment="1"/>
    <xf numFmtId="10" fontId="14" fillId="0" borderId="7" xfId="0" applyNumberFormat="1" applyFont="1" applyFill="1" applyBorder="1" applyAlignment="1"/>
    <xf numFmtId="43" fontId="15" fillId="0" borderId="0" xfId="4" applyFont="1" applyAlignment="1"/>
    <xf numFmtId="0" fontId="32" fillId="0" borderId="0" xfId="0" applyNumberFormat="1" applyFont="1" applyAlignment="1"/>
    <xf numFmtId="0" fontId="33" fillId="0" borderId="0" xfId="0" applyNumberFormat="1" applyFont="1" applyAlignment="1"/>
    <xf numFmtId="0" fontId="15" fillId="0" borderId="0" xfId="0" applyFont="1" applyFill="1" applyBorder="1" applyAlignment="1"/>
    <xf numFmtId="0" fontId="4" fillId="0" borderId="0" xfId="0" applyNumberFormat="1" applyFont="1" applyAlignment="1">
      <alignment horizontal="left" wrapText="1"/>
    </xf>
    <xf numFmtId="169" fontId="15" fillId="0" borderId="0" xfId="0" applyNumberFormat="1" applyFont="1" applyBorder="1" applyAlignment="1"/>
    <xf numFmtId="10" fontId="4" fillId="0" borderId="0" xfId="0" applyNumberFormat="1" applyFont="1" applyAlignment="1"/>
    <xf numFmtId="10" fontId="4" fillId="0" borderId="0" xfId="2" applyNumberFormat="1" applyFont="1" applyAlignment="1"/>
    <xf numFmtId="41" fontId="9" fillId="0" borderId="0" xfId="0" applyNumberFormat="1" applyFont="1" applyFill="1" applyAlignment="1"/>
    <xf numFmtId="0" fontId="11" fillId="0" borderId="7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2" fontId="4" fillId="0" borderId="0" xfId="0" applyNumberFormat="1" applyFont="1" applyAlignment="1"/>
    <xf numFmtId="0" fontId="4" fillId="0" borderId="0" xfId="0" applyFont="1" applyFill="1" applyBorder="1"/>
    <xf numFmtId="0" fontId="8" fillId="0" borderId="0" xfId="0" applyNumberFormat="1" applyFont="1" applyAlignment="1"/>
    <xf numFmtId="0" fontId="8" fillId="0" borderId="0" xfId="0" applyFont="1" applyAlignment="1">
      <alignment horizontal="right"/>
    </xf>
    <xf numFmtId="170" fontId="8" fillId="0" borderId="0" xfId="1" applyNumberFormat="1" applyFont="1"/>
    <xf numFmtId="0" fontId="8" fillId="0" borderId="0" xfId="0" applyFont="1"/>
    <xf numFmtId="0" fontId="8" fillId="0" borderId="0" xfId="0" applyNumberFormat="1" applyFont="1" applyAlignment="1">
      <alignment horizontal="right"/>
    </xf>
    <xf numFmtId="170" fontId="8" fillId="0" borderId="8" xfId="1" applyNumberFormat="1" applyFont="1" applyBorder="1" applyAlignment="1"/>
    <xf numFmtId="0" fontId="24" fillId="0" borderId="0" xfId="0" applyNumberFormat="1" applyFon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0" fontId="34" fillId="0" borderId="0" xfId="0" applyNumberFormat="1" applyFont="1" applyAlignment="1">
      <alignment horizontal="centerContinuous"/>
    </xf>
    <xf numFmtId="41" fontId="15" fillId="0" borderId="0" xfId="0" applyNumberFormat="1" applyFont="1" applyFill="1" applyAlignment="1"/>
    <xf numFmtId="10" fontId="15" fillId="0" borderId="0" xfId="2" applyNumberFormat="1" applyFont="1" applyAlignment="1"/>
    <xf numFmtId="44" fontId="15" fillId="0" borderId="0" xfId="0" applyNumberFormat="1" applyFont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171" fontId="35" fillId="0" borderId="0" xfId="0" applyNumberFormat="1" applyFont="1" applyFill="1" applyBorder="1"/>
    <xf numFmtId="10" fontId="35" fillId="0" borderId="0" xfId="0" applyNumberFormat="1" applyFont="1" applyFill="1" applyBorder="1" applyAlignment="1"/>
    <xf numFmtId="4" fontId="35" fillId="0" borderId="0" xfId="0" applyNumberFormat="1" applyFont="1" applyFill="1" applyAlignment="1"/>
    <xf numFmtId="43" fontId="35" fillId="0" borderId="0" xfId="4" applyFont="1" applyFill="1" applyAlignment="1"/>
    <xf numFmtId="43" fontId="35" fillId="0" borderId="0" xfId="4" applyFont="1" applyFill="1" applyBorder="1" applyAlignment="1"/>
    <xf numFmtId="0" fontId="2" fillId="0" borderId="3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wrapText="1"/>
    </xf>
    <xf numFmtId="6" fontId="2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35" fillId="0" borderId="0" xfId="0" applyNumberFormat="1" applyFont="1" applyFill="1" applyBorder="1" applyAlignment="1"/>
    <xf numFmtId="0" fontId="35" fillId="0" borderId="2" xfId="0" applyNumberFormat="1" applyFont="1" applyFill="1" applyBorder="1" applyAlignment="1">
      <alignment horizontal="left" indent="1"/>
    </xf>
    <xf numFmtId="170" fontId="35" fillId="0" borderId="2" xfId="1" applyNumberFormat="1" applyFont="1" applyFill="1" applyBorder="1" applyAlignment="1"/>
    <xf numFmtId="5" fontId="35" fillId="0" borderId="0" xfId="0" applyNumberFormat="1" applyFont="1" applyFill="1" applyBorder="1" applyAlignment="1"/>
    <xf numFmtId="10" fontId="35" fillId="0" borderId="2" xfId="0" applyNumberFormat="1" applyFont="1" applyFill="1" applyBorder="1" applyAlignment="1"/>
    <xf numFmtId="164" fontId="35" fillId="0" borderId="0" xfId="0" applyNumberFormat="1" applyFont="1" applyFill="1" applyBorder="1" applyAlignment="1"/>
    <xf numFmtId="169" fontId="35" fillId="0" borderId="0" xfId="0" applyNumberFormat="1" applyFont="1" applyFill="1" applyBorder="1" applyAlignment="1"/>
    <xf numFmtId="10" fontId="35" fillId="0" borderId="2" xfId="0" applyNumberFormat="1" applyFont="1" applyFill="1" applyBorder="1"/>
    <xf numFmtId="43" fontId="35" fillId="0" borderId="0" xfId="4" applyFont="1" applyFill="1" applyBorder="1"/>
    <xf numFmtId="10" fontId="35" fillId="0" borderId="0" xfId="0" applyNumberFormat="1" applyFont="1" applyFill="1" applyBorder="1"/>
    <xf numFmtId="0" fontId="2" fillId="0" borderId="0" xfId="4" applyNumberFormat="1" applyFont="1" applyFill="1" applyBorder="1" applyAlignment="1"/>
    <xf numFmtId="41" fontId="35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3" fontId="35" fillId="0" borderId="2" xfId="0" applyNumberFormat="1" applyFont="1" applyFill="1" applyBorder="1" applyAlignment="1"/>
    <xf numFmtId="43" fontId="35" fillId="0" borderId="0" xfId="0" applyNumberFormat="1" applyFont="1" applyFill="1" applyBorder="1" applyAlignment="1"/>
    <xf numFmtId="165" fontId="35" fillId="0" borderId="2" xfId="4" applyNumberFormat="1" applyFont="1" applyFill="1" applyBorder="1" applyAlignment="1"/>
    <xf numFmtId="37" fontId="35" fillId="0" borderId="0" xfId="0" applyNumberFormat="1" applyFont="1" applyFill="1" applyBorder="1" applyAlignment="1"/>
    <xf numFmtId="3" fontId="35" fillId="0" borderId="0" xfId="0" applyNumberFormat="1" applyFont="1" applyFill="1" applyBorder="1" applyAlignment="1">
      <alignment horizontal="right"/>
    </xf>
    <xf numFmtId="37" fontId="35" fillId="0" borderId="2" xfId="0" applyNumberFormat="1" applyFont="1" applyFill="1" applyBorder="1" applyAlignment="1"/>
    <xf numFmtId="43" fontId="35" fillId="0" borderId="2" xfId="4" applyFont="1" applyFill="1" applyBorder="1" applyAlignment="1"/>
    <xf numFmtId="172" fontId="35" fillId="0" borderId="0" xfId="0" applyNumberFormat="1" applyFont="1" applyFill="1" applyBorder="1" applyAlignment="1"/>
    <xf numFmtId="171" fontId="35" fillId="0" borderId="0" xfId="0" applyNumberFormat="1" applyFont="1" applyFill="1" applyBorder="1" applyAlignment="1"/>
    <xf numFmtId="41" fontId="2" fillId="0" borderId="9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/>
    <xf numFmtId="10" fontId="2" fillId="0" borderId="9" xfId="0" applyNumberFormat="1" applyFont="1" applyFill="1" applyBorder="1" applyAlignment="1">
      <alignment horizontal="center" vertical="center"/>
    </xf>
    <xf numFmtId="165" fontId="2" fillId="0" borderId="9" xfId="4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41" fontId="2" fillId="0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165" fontId="2" fillId="0" borderId="3" xfId="4" applyNumberFormat="1" applyFont="1" applyFill="1" applyBorder="1" applyAlignment="1">
      <alignment horizontal="center" vertical="center"/>
    </xf>
    <xf numFmtId="41" fontId="35" fillId="0" borderId="0" xfId="0" applyNumberFormat="1" applyFont="1" applyFill="1" applyBorder="1"/>
    <xf numFmtId="169" fontId="35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10" fontId="35" fillId="0" borderId="1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>
      <alignment horizontal="right"/>
    </xf>
    <xf numFmtId="10" fontId="35" fillId="0" borderId="10" xfId="0" applyNumberFormat="1" applyFont="1" applyFill="1" applyBorder="1" applyAlignment="1">
      <alignment horizontal="center"/>
    </xf>
    <xf numFmtId="10" fontId="35" fillId="0" borderId="11" xfId="0" applyNumberFormat="1" applyFont="1" applyFill="1" applyBorder="1" applyAlignment="1">
      <alignment horizontal="center" vertical="center"/>
    </xf>
    <xf numFmtId="10" fontId="35" fillId="0" borderId="11" xfId="0" applyNumberFormat="1" applyFont="1" applyFill="1" applyBorder="1" applyAlignment="1">
      <alignment horizontal="center"/>
    </xf>
    <xf numFmtId="43" fontId="35" fillId="0" borderId="0" xfId="0" applyNumberFormat="1" applyFont="1" applyFill="1" applyBorder="1" applyAlignment="1">
      <alignment horizontal="right"/>
    </xf>
    <xf numFmtId="4" fontId="35" fillId="0" borderId="2" xfId="0" applyNumberFormat="1" applyFont="1" applyFill="1" applyBorder="1" applyAlignment="1">
      <alignment horizontal="left" indent="1"/>
    </xf>
    <xf numFmtId="41" fontId="35" fillId="0" borderId="2" xfId="0" applyNumberFormat="1" applyFont="1" applyFill="1" applyBorder="1" applyAlignment="1">
      <alignment horizontal="right"/>
    </xf>
    <xf numFmtId="41" fontId="35" fillId="0" borderId="0" xfId="0" applyNumberFormat="1" applyFont="1" applyFill="1" applyBorder="1" applyAlignment="1">
      <alignment horizontal="right"/>
    </xf>
    <xf numFmtId="0" fontId="35" fillId="0" borderId="2" xfId="0" applyNumberFormat="1" applyFont="1" applyFill="1" applyBorder="1" applyAlignment="1"/>
    <xf numFmtId="0" fontId="35" fillId="0" borderId="2" xfId="0" applyNumberFormat="1" applyFont="1" applyFill="1" applyBorder="1"/>
    <xf numFmtId="41" fontId="35" fillId="0" borderId="2" xfId="0" applyNumberFormat="1" applyFont="1" applyFill="1" applyBorder="1" applyAlignment="1"/>
    <xf numFmtId="0" fontId="23" fillId="0" borderId="2" xfId="0" applyNumberFormat="1" applyFont="1" applyBorder="1" applyAlignment="1">
      <alignment horizontal="left" indent="1"/>
    </xf>
    <xf numFmtId="41" fontId="35" fillId="0" borderId="12" xfId="0" applyNumberFormat="1" applyFont="1" applyFill="1" applyBorder="1" applyAlignment="1"/>
    <xf numFmtId="164" fontId="35" fillId="0" borderId="12" xfId="0" applyNumberFormat="1" applyFont="1" applyFill="1" applyBorder="1" applyAlignment="1"/>
    <xf numFmtId="165" fontId="2" fillId="0" borderId="12" xfId="4" applyNumberFormat="1" applyFont="1" applyFill="1" applyBorder="1" applyAlignment="1"/>
    <xf numFmtId="0" fontId="35" fillId="0" borderId="12" xfId="0" applyNumberFormat="1" applyFont="1" applyFill="1" applyBorder="1" applyAlignment="1"/>
    <xf numFmtId="10" fontId="2" fillId="0" borderId="12" xfId="0" applyNumberFormat="1" applyFont="1" applyFill="1" applyBorder="1"/>
    <xf numFmtId="4" fontId="35" fillId="0" borderId="0" xfId="0" applyNumberFormat="1" applyFont="1" applyFill="1" applyBorder="1"/>
    <xf numFmtId="170" fontId="2" fillId="0" borderId="9" xfId="1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/>
    <xf numFmtId="0" fontId="35" fillId="0" borderId="9" xfId="0" applyNumberFormat="1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/>
    </xf>
    <xf numFmtId="39" fontId="35" fillId="0" borderId="0" xfId="0" applyNumberFormat="1" applyFont="1" applyFill="1" applyBorder="1"/>
    <xf numFmtId="0" fontId="2" fillId="0" borderId="0" xfId="0" applyNumberFormat="1" applyFont="1" applyFill="1" applyBorder="1" applyAlignment="1">
      <alignment wrapText="1"/>
    </xf>
    <xf numFmtId="170" fontId="2" fillId="0" borderId="13" xfId="1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 vertical="center"/>
    </xf>
    <xf numFmtId="10" fontId="35" fillId="0" borderId="10" xfId="2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/>
    </xf>
    <xf numFmtId="10" fontId="35" fillId="0" borderId="11" xfId="2" applyNumberFormat="1" applyFont="1" applyFill="1" applyBorder="1" applyAlignment="1">
      <alignment horizontal="center" vertical="center"/>
    </xf>
    <xf numFmtId="10" fontId="2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0" xfId="0" applyNumberFormat="1" applyFont="1" applyFill="1"/>
    <xf numFmtId="0" fontId="23" fillId="0" borderId="0" xfId="0" applyNumberFormat="1" applyFont="1" applyAlignment="1">
      <alignment horizontal="left" wrapText="1"/>
    </xf>
    <xf numFmtId="3" fontId="35" fillId="0" borderId="0" xfId="0" applyNumberFormat="1" applyFont="1" applyFill="1" applyAlignment="1"/>
    <xf numFmtId="169" fontId="2" fillId="0" borderId="0" xfId="0" applyNumberFormat="1" applyFont="1" applyFill="1" applyBorder="1" applyAlignment="1"/>
    <xf numFmtId="8" fontId="2" fillId="0" borderId="0" xfId="0" applyNumberFormat="1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30" fillId="0" borderId="0" xfId="0" applyFont="1" applyBorder="1"/>
    <xf numFmtId="43" fontId="4" fillId="0" borderId="0" xfId="4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3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left"/>
    </xf>
    <xf numFmtId="0" fontId="38" fillId="0" borderId="0" xfId="5" applyFont="1" applyFill="1" applyBorder="1" applyAlignment="1">
      <alignment vertical="center"/>
    </xf>
    <xf numFmtId="43" fontId="4" fillId="0" borderId="0" xfId="4" applyFont="1" applyFill="1" applyBorder="1"/>
    <xf numFmtId="0" fontId="39" fillId="0" borderId="3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9" fillId="0" borderId="0" xfId="0" applyFont="1" applyBorder="1" applyAlignment="1">
      <alignment horizontal="center" vertical="top"/>
    </xf>
    <xf numFmtId="0" fontId="40" fillId="0" borderId="0" xfId="5" applyFont="1" applyFill="1" applyBorder="1" applyAlignment="1">
      <alignment horizontal="left" indent="1"/>
    </xf>
    <xf numFmtId="0" fontId="40" fillId="0" borderId="0" xfId="5" quotePrefix="1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0" fillId="0" borderId="0" xfId="5" quotePrefix="1" applyNumberFormat="1" applyFont="1" applyFill="1" applyBorder="1" applyAlignment="1">
      <alignment horizontal="center"/>
    </xf>
    <xf numFmtId="0" fontId="39" fillId="0" borderId="0" xfId="0" applyFont="1" applyBorder="1" applyAlignment="1">
      <alignment vertical="top"/>
    </xf>
    <xf numFmtId="0" fontId="30" fillId="0" borderId="2" xfId="0" applyNumberFormat="1" applyFont="1" applyBorder="1" applyAlignment="1">
      <alignment horizontal="left" indent="1"/>
    </xf>
    <xf numFmtId="0" fontId="30" fillId="0" borderId="2" xfId="0" applyFont="1" applyFill="1" applyBorder="1" applyAlignment="1">
      <alignment horizontal="center"/>
    </xf>
    <xf numFmtId="42" fontId="30" fillId="0" borderId="2" xfId="1" applyNumberFormat="1" applyFont="1" applyFill="1" applyBorder="1"/>
    <xf numFmtId="41" fontId="30" fillId="0" borderId="0" xfId="1" applyNumberFormat="1" applyFont="1" applyFill="1" applyBorder="1"/>
    <xf numFmtId="42" fontId="30" fillId="0" borderId="0" xfId="1" applyNumberFormat="1" applyFont="1" applyFill="1" applyBorder="1"/>
    <xf numFmtId="0" fontId="4" fillId="0" borderId="0" xfId="4" applyNumberFormat="1" applyFont="1" applyFill="1" applyBorder="1"/>
    <xf numFmtId="41" fontId="30" fillId="0" borderId="2" xfId="1" applyNumberFormat="1" applyFont="1" applyFill="1" applyBorder="1"/>
    <xf numFmtId="0" fontId="30" fillId="0" borderId="0" xfId="0" applyFont="1" applyFill="1" applyBorder="1"/>
    <xf numFmtId="41" fontId="30" fillId="0" borderId="2" xfId="4" applyNumberFormat="1" applyFont="1" applyFill="1" applyBorder="1" applyAlignment="1">
      <alignment horizontal="center"/>
    </xf>
    <xf numFmtId="41" fontId="30" fillId="0" borderId="0" xfId="4" applyNumberFormat="1" applyFont="1" applyFill="1" applyBorder="1" applyAlignment="1">
      <alignment horizontal="center"/>
    </xf>
    <xf numFmtId="0" fontId="40" fillId="0" borderId="0" xfId="5" applyFont="1" applyFill="1" applyBorder="1" applyAlignment="1">
      <alignment horizontal="center"/>
    </xf>
    <xf numFmtId="0" fontId="39" fillId="0" borderId="0" xfId="0" applyFont="1" applyFill="1" applyBorder="1" applyAlignment="1"/>
    <xf numFmtId="41" fontId="39" fillId="0" borderId="5" xfId="4" applyNumberFormat="1" applyFont="1" applyFill="1" applyBorder="1" applyAlignment="1">
      <alignment horizontal="center"/>
    </xf>
    <xf numFmtId="41" fontId="39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38" fillId="0" borderId="0" xfId="5" applyFont="1" applyFill="1" applyBorder="1"/>
    <xf numFmtId="0" fontId="30" fillId="0" borderId="0" xfId="0" applyFont="1" applyFill="1" applyBorder="1" applyAlignment="1">
      <alignment horizontal="center"/>
    </xf>
    <xf numFmtId="0" fontId="39" fillId="0" borderId="0" xfId="0" applyFont="1" applyFill="1" applyAlignment="1"/>
    <xf numFmtId="0" fontId="4" fillId="0" borderId="0" xfId="0" applyFont="1" applyFill="1"/>
    <xf numFmtId="42" fontId="39" fillId="0" borderId="7" xfId="4" applyNumberFormat="1" applyFont="1" applyFill="1" applyBorder="1" applyAlignment="1">
      <alignment horizontal="center"/>
    </xf>
    <xf numFmtId="42" fontId="39" fillId="0" borderId="0" xfId="4" applyNumberFormat="1" applyFont="1" applyFill="1" applyBorder="1" applyAlignment="1">
      <alignment horizontal="center"/>
    </xf>
    <xf numFmtId="0" fontId="4" fillId="0" borderId="0" xfId="0" applyFont="1" applyBorder="1"/>
    <xf numFmtId="41" fontId="30" fillId="0" borderId="0" xfId="4" applyNumberFormat="1" applyFont="1" applyAlignment="1">
      <alignment horizontal="center"/>
    </xf>
    <xf numFmtId="41" fontId="30" fillId="0" borderId="0" xfId="4" applyNumberFormat="1" applyFont="1" applyBorder="1" applyAlignment="1">
      <alignment horizontal="center"/>
    </xf>
    <xf numFmtId="165" fontId="30" fillId="0" borderId="0" xfId="4" applyNumberFormat="1" applyFont="1" applyAlignment="1">
      <alignment horizontal="center"/>
    </xf>
    <xf numFmtId="165" fontId="30" fillId="0" borderId="0" xfId="4" applyNumberFormat="1" applyFont="1" applyBorder="1" applyAlignment="1">
      <alignment horizontal="center"/>
    </xf>
    <xf numFmtId="42" fontId="4" fillId="0" borderId="0" xfId="0" applyNumberFormat="1" applyFont="1"/>
    <xf numFmtId="0" fontId="41" fillId="0" borderId="0" xfId="0" applyNumberFormat="1" applyFont="1" applyBorder="1" applyAlignment="1">
      <alignment horizontal="centerContinuous"/>
    </xf>
    <xf numFmtId="0" fontId="39" fillId="0" borderId="0" xfId="0" applyNumberFormat="1" applyFont="1" applyBorder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30" fillId="0" borderId="0" xfId="0" applyNumberFormat="1" applyFont="1" applyBorder="1" applyAlignment="1">
      <alignment horizontal="centerContinuous"/>
    </xf>
    <xf numFmtId="0" fontId="30" fillId="0" borderId="0" xfId="0" applyNumberFormat="1" applyFont="1" applyAlignment="1"/>
    <xf numFmtId="0" fontId="34" fillId="0" borderId="0" xfId="0" applyNumberFormat="1" applyFont="1" applyBorder="1" applyAlignment="1">
      <alignment horizontal="centerContinuous"/>
    </xf>
    <xf numFmtId="0" fontId="42" fillId="0" borderId="0" xfId="0" applyNumberFormat="1" applyFont="1" applyBorder="1" applyAlignment="1">
      <alignment horizontal="centerContinuous"/>
    </xf>
    <xf numFmtId="0" fontId="43" fillId="0" borderId="0" xfId="0" applyNumberFormat="1" applyFont="1" applyBorder="1" applyAlignment="1">
      <alignment horizontal="centerContinuous"/>
    </xf>
    <xf numFmtId="0" fontId="30" fillId="0" borderId="0" xfId="0" applyNumberFormat="1" applyFont="1" applyBorder="1" applyAlignment="1"/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/>
    <xf numFmtId="0" fontId="8" fillId="0" borderId="0" xfId="0" applyNumberFormat="1" applyFont="1" applyBorder="1" applyAlignment="1"/>
    <xf numFmtId="170" fontId="8" fillId="0" borderId="0" xfId="1" applyNumberFormat="1" applyFont="1" applyFill="1" applyBorder="1" applyAlignment="1"/>
    <xf numFmtId="0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/>
    <xf numFmtId="170" fontId="8" fillId="0" borderId="2" xfId="1" applyNumberFormat="1" applyFont="1" applyFill="1" applyBorder="1" applyAlignment="1"/>
    <xf numFmtId="0" fontId="8" fillId="0" borderId="2" xfId="0" applyNumberFormat="1" applyFont="1" applyBorder="1" applyAlignment="1"/>
    <xf numFmtId="3" fontId="8" fillId="0" borderId="2" xfId="0" applyNumberFormat="1" applyFont="1" applyBorder="1" applyAlignment="1"/>
    <xf numFmtId="170" fontId="8" fillId="0" borderId="2" xfId="1" applyNumberFormat="1" applyFont="1" applyFill="1" applyBorder="1" applyAlignment="1">
      <alignment horizontal="center"/>
    </xf>
    <xf numFmtId="170" fontId="30" fillId="0" borderId="0" xfId="0" applyNumberFormat="1" applyFont="1" applyAlignment="1"/>
    <xf numFmtId="0" fontId="8" fillId="0" borderId="0" xfId="0" applyFont="1" applyAlignment="1">
      <alignment horizontal="left"/>
    </xf>
    <xf numFmtId="0" fontId="45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centerContinuous"/>
    </xf>
    <xf numFmtId="0" fontId="43" fillId="0" borderId="0" xfId="0" applyNumberFormat="1" applyFont="1" applyAlignment="1">
      <alignment horizontal="centerContinuous"/>
    </xf>
    <xf numFmtId="0" fontId="30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/>
    <xf numFmtId="0" fontId="3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7" fillId="0" borderId="3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8" fillId="0" borderId="9" xfId="0" applyNumberFormat="1" applyFont="1" applyBorder="1" applyAlignment="1">
      <alignment horizontal="left"/>
    </xf>
    <xf numFmtId="3" fontId="30" fillId="0" borderId="0" xfId="0" applyNumberFormat="1" applyFont="1" applyAlignment="1"/>
    <xf numFmtId="0" fontId="8" fillId="0" borderId="2" xfId="0" applyNumberFormat="1" applyFont="1" applyBorder="1" applyAlignment="1">
      <alignment horizontal="left"/>
    </xf>
    <xf numFmtId="42" fontId="8" fillId="0" borderId="2" xfId="0" applyNumberFormat="1" applyFont="1" applyFill="1" applyBorder="1" applyAlignment="1">
      <alignment horizontal="right"/>
    </xf>
    <xf numFmtId="42" fontId="8" fillId="0" borderId="0" xfId="0" applyNumberFormat="1" applyFont="1" applyFill="1" applyBorder="1" applyAlignment="1">
      <alignment horizontal="right"/>
    </xf>
    <xf numFmtId="42" fontId="8" fillId="0" borderId="2" xfId="0" applyNumberFormat="1" applyFont="1" applyFill="1" applyBorder="1" applyAlignment="1"/>
    <xf numFmtId="42" fontId="8" fillId="0" borderId="0" xfId="0" applyNumberFormat="1" applyFont="1" applyFill="1" applyBorder="1" applyAlignment="1"/>
    <xf numFmtId="0" fontId="30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6" fillId="0" borderId="0" xfId="0" applyNumberFormat="1" applyFont="1" applyFill="1" applyAlignment="1"/>
    <xf numFmtId="0" fontId="34" fillId="0" borderId="0" xfId="0" applyNumberFormat="1" applyFont="1" applyAlignment="1"/>
    <xf numFmtId="0" fontId="46" fillId="0" borderId="0" xfId="0" applyNumberFormat="1" applyFont="1" applyAlignment="1">
      <alignment horizontal="centerContinuous"/>
    </xf>
    <xf numFmtId="0" fontId="23" fillId="0" borderId="0" xfId="0" applyNumberFormat="1" applyFont="1" applyFill="1" applyBorder="1" applyAlignment="1"/>
    <xf numFmtId="0" fontId="47" fillId="0" borderId="0" xfId="0" applyNumberFormat="1" applyFont="1" applyAlignment="1"/>
    <xf numFmtId="0" fontId="47" fillId="0" borderId="0" xfId="0" applyNumberFormat="1" applyFont="1" applyBorder="1" applyAlignment="1"/>
    <xf numFmtId="0" fontId="48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Alignment="1"/>
    <xf numFmtId="0" fontId="48" fillId="0" borderId="3" xfId="0" applyNumberFormat="1" applyFont="1" applyBorder="1" applyAlignment="1"/>
    <xf numFmtId="0" fontId="48" fillId="0" borderId="3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/>
    <xf numFmtId="0" fontId="48" fillId="0" borderId="0" xfId="0" applyNumberFormat="1" applyFont="1" applyFill="1" applyBorder="1" applyAlignment="1"/>
    <xf numFmtId="170" fontId="47" fillId="0" borderId="0" xfId="1" applyNumberFormat="1" applyFont="1" applyFill="1" applyBorder="1" applyAlignment="1"/>
    <xf numFmtId="0" fontId="47" fillId="0" borderId="14" xfId="0" applyNumberFormat="1" applyFont="1" applyFill="1" applyBorder="1" applyAlignment="1">
      <alignment horizontal="left" indent="1"/>
    </xf>
    <xf numFmtId="170" fontId="47" fillId="0" borderId="14" xfId="1" applyNumberFormat="1" applyFont="1" applyFill="1" applyBorder="1" applyAlignment="1"/>
    <xf numFmtId="0" fontId="48" fillId="0" borderId="0" xfId="0" applyNumberFormat="1" applyFont="1" applyBorder="1" applyAlignment="1"/>
    <xf numFmtId="170" fontId="48" fillId="0" borderId="0" xfId="1" applyNumberFormat="1" applyFont="1" applyFill="1" applyBorder="1" applyAlignment="1"/>
    <xf numFmtId="0" fontId="47" fillId="0" borderId="0" xfId="0" applyNumberFormat="1" applyFont="1" applyAlignment="1">
      <alignment horizontal="left" wrapText="1"/>
    </xf>
    <xf numFmtId="0" fontId="23" fillId="0" borderId="0" xfId="0" applyNumberFormat="1" applyFont="1" applyFill="1" applyBorder="1"/>
    <xf numFmtId="0" fontId="49" fillId="0" borderId="0" xfId="0" applyNumberFormat="1" applyFont="1" applyBorder="1" applyAlignment="1"/>
    <xf numFmtId="0" fontId="49" fillId="0" borderId="0" xfId="0" applyNumberFormat="1" applyFont="1" applyFill="1" applyBorder="1" applyAlignment="1"/>
    <xf numFmtId="42" fontId="49" fillId="0" borderId="0" xfId="0" applyNumberFormat="1" applyFont="1" applyBorder="1" applyAlignment="1">
      <alignment horizontal="right"/>
    </xf>
    <xf numFmtId="42" fontId="49" fillId="0" borderId="0" xfId="0" applyNumberFormat="1" applyFont="1" applyFill="1" applyBorder="1" applyAlignment="1">
      <alignment horizontal="right"/>
    </xf>
    <xf numFmtId="10" fontId="49" fillId="0" borderId="0" xfId="0" applyNumberFormat="1" applyFont="1" applyBorder="1" applyAlignment="1"/>
    <xf numFmtId="41" fontId="49" fillId="0" borderId="0" xfId="0" applyNumberFormat="1" applyFont="1" applyFill="1" applyBorder="1" applyAlignment="1"/>
    <xf numFmtId="41" fontId="49" fillId="0" borderId="0" xfId="0" applyNumberFormat="1" applyFont="1" applyBorder="1" applyAlignment="1"/>
    <xf numFmtId="166" fontId="50" fillId="0" borderId="0" xfId="0" applyNumberFormat="1" applyFont="1" applyBorder="1" applyAlignment="1"/>
    <xf numFmtId="166" fontId="50" fillId="0" borderId="0" xfId="0" applyNumberFormat="1" applyFont="1" applyFill="1" applyBorder="1" applyAlignment="1"/>
    <xf numFmtId="42" fontId="50" fillId="0" borderId="0" xfId="0" applyNumberFormat="1" applyFont="1" applyBorder="1" applyAlignment="1"/>
    <xf numFmtId="42" fontId="50" fillId="0" borderId="0" xfId="0" applyNumberFormat="1" applyFont="1" applyFill="1" applyBorder="1" applyAlignment="1"/>
    <xf numFmtId="10" fontId="50" fillId="0" borderId="0" xfId="0" applyNumberFormat="1" applyFont="1" applyBorder="1" applyAlignment="1"/>
    <xf numFmtId="0" fontId="51" fillId="0" borderId="0" xfId="0" applyNumberFormat="1" applyFont="1" applyFill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51" fillId="0" borderId="0" xfId="0" applyNumberFormat="1" applyFont="1" applyFill="1" applyBorder="1" applyAlignment="1"/>
    <xf numFmtId="0" fontId="51" fillId="0" borderId="0" xfId="0" applyNumberFormat="1" applyFont="1" applyBorder="1" applyAlignment="1"/>
    <xf numFmtId="42" fontId="51" fillId="0" borderId="0" xfId="0" applyNumberFormat="1" applyFont="1" applyBorder="1" applyAlignment="1"/>
    <xf numFmtId="167" fontId="51" fillId="0" borderId="0" xfId="0" applyNumberFormat="1" applyFont="1" applyBorder="1" applyAlignment="1"/>
    <xf numFmtId="41" fontId="51" fillId="0" borderId="0" xfId="0" applyNumberFormat="1" applyFont="1" applyBorder="1" applyAlignment="1"/>
    <xf numFmtId="10" fontId="51" fillId="0" borderId="0" xfId="0" applyNumberFormat="1" applyFont="1" applyBorder="1" applyAlignment="1"/>
    <xf numFmtId="0" fontId="52" fillId="0" borderId="0" xfId="0" applyNumberFormat="1" applyFont="1" applyFill="1" applyBorder="1" applyAlignment="1">
      <alignment horizontal="centerContinuous"/>
    </xf>
    <xf numFmtId="44" fontId="51" fillId="0" borderId="0" xfId="0" applyNumberFormat="1" applyFont="1" applyBorder="1" applyAlignment="1">
      <alignment horizontal="center" wrapText="1"/>
    </xf>
    <xf numFmtId="168" fontId="51" fillId="0" borderId="0" xfId="3" applyNumberFormat="1" applyFont="1" applyBorder="1" applyAlignment="1"/>
    <xf numFmtId="168" fontId="51" fillId="0" borderId="0" xfId="0" applyNumberFormat="1" applyFont="1" applyBorder="1" applyAlignment="1"/>
    <xf numFmtId="0" fontId="52" fillId="0" borderId="0" xfId="0" applyNumberFormat="1" applyFont="1" applyBorder="1" applyAlignment="1">
      <alignment horizontal="centerContinuous"/>
    </xf>
    <xf numFmtId="0" fontId="51" fillId="0" borderId="0" xfId="0" applyNumberFormat="1" applyFont="1" applyBorder="1" applyAlignment="1">
      <alignment horizontal="right"/>
    </xf>
    <xf numFmtId="0" fontId="54" fillId="0" borderId="0" xfId="0" applyNumberFormat="1" applyFont="1" applyBorder="1" applyAlignment="1"/>
    <xf numFmtId="0" fontId="53" fillId="0" borderId="0" xfId="0" applyNumberFormat="1" applyFont="1" applyBorder="1" applyAlignment="1"/>
    <xf numFmtId="44" fontId="53" fillId="0" borderId="0" xfId="0" applyNumberFormat="1" applyFont="1" applyBorder="1" applyAlignment="1"/>
    <xf numFmtId="42" fontId="53" fillId="2" borderId="0" xfId="0" applyNumberFormat="1" applyFont="1" applyFill="1" applyBorder="1" applyAlignment="1"/>
    <xf numFmtId="42" fontId="53" fillId="0" borderId="0" xfId="0" applyNumberFormat="1" applyFont="1" applyBorder="1" applyAlignment="1"/>
    <xf numFmtId="10" fontId="53" fillId="0" borderId="0" xfId="0" applyNumberFormat="1" applyFont="1" applyBorder="1" applyAlignment="1"/>
    <xf numFmtId="41" fontId="53" fillId="0" borderId="0" xfId="0" applyNumberFormat="1" applyFont="1" applyBorder="1" applyAlignment="1"/>
    <xf numFmtId="42" fontId="51" fillId="0" borderId="0" xfId="0" applyNumberFormat="1" applyFont="1" applyBorder="1" applyAlignment="1" applyProtection="1">
      <protection locked="0"/>
    </xf>
    <xf numFmtId="4" fontId="51" fillId="0" borderId="0" xfId="0" applyNumberFormat="1" applyFont="1" applyBorder="1" applyAlignment="1">
      <alignment horizontal="right"/>
    </xf>
    <xf numFmtId="43" fontId="51" fillId="0" borderId="0" xfId="4" applyNumberFormat="1" applyFont="1" applyBorder="1" applyAlignment="1"/>
    <xf numFmtId="0" fontId="54" fillId="0" borderId="0" xfId="0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center" wrapText="1"/>
    </xf>
    <xf numFmtId="0" fontId="54" fillId="0" borderId="0" xfId="0" applyNumberFormat="1" applyFont="1" applyBorder="1" applyAlignment="1">
      <alignment horizontal="center"/>
    </xf>
    <xf numFmtId="0" fontId="54" fillId="0" borderId="0" xfId="0" applyNumberFormat="1" applyFont="1" applyFill="1" applyBorder="1" applyAlignment="1"/>
    <xf numFmtId="42" fontId="54" fillId="0" borderId="0" xfId="0" applyNumberFormat="1" applyFont="1" applyFill="1" applyBorder="1" applyAlignment="1"/>
    <xf numFmtId="41" fontId="54" fillId="0" borderId="0" xfId="0" applyNumberFormat="1" applyFont="1" applyFill="1" applyBorder="1" applyAlignment="1"/>
    <xf numFmtId="0" fontId="55" fillId="0" borderId="0" xfId="0" applyNumberFormat="1" applyFont="1" applyFill="1" applyBorder="1" applyAlignment="1">
      <alignment horizontal="left"/>
    </xf>
    <xf numFmtId="42" fontId="55" fillId="0" borderId="0" xfId="0" applyNumberFormat="1" applyFont="1" applyFill="1" applyBorder="1" applyAlignment="1"/>
    <xf numFmtId="0" fontId="54" fillId="3" borderId="0" xfId="0" applyNumberFormat="1" applyFont="1" applyFill="1" applyBorder="1" applyAlignment="1">
      <alignment horizontal="center"/>
    </xf>
    <xf numFmtId="44" fontId="54" fillId="3" borderId="0" xfId="0" applyNumberFormat="1" applyFont="1" applyFill="1" applyBorder="1" applyAlignment="1">
      <alignment horizontal="center" wrapText="1"/>
    </xf>
    <xf numFmtId="42" fontId="54" fillId="0" borderId="0" xfId="0" applyNumberFormat="1" applyFont="1" applyBorder="1" applyAlignment="1"/>
    <xf numFmtId="10" fontId="54" fillId="0" borderId="0" xfId="0" applyNumberFormat="1" applyFont="1" applyBorder="1" applyAlignment="1"/>
    <xf numFmtId="41" fontId="54" fillId="0" borderId="0" xfId="0" applyNumberFormat="1" applyFont="1" applyBorder="1" applyAlignment="1"/>
    <xf numFmtId="0" fontId="55" fillId="0" borderId="0" xfId="0" applyNumberFormat="1" applyFont="1" applyBorder="1" applyAlignment="1">
      <alignment horizontal="left"/>
    </xf>
    <xf numFmtId="42" fontId="55" fillId="0" borderId="0" xfId="0" applyNumberFormat="1" applyFont="1" applyBorder="1" applyAlignment="1"/>
    <xf numFmtId="10" fontId="55" fillId="0" borderId="0" xfId="0" applyNumberFormat="1" applyFont="1" applyBorder="1" applyAlignment="1"/>
    <xf numFmtId="10" fontId="51" fillId="0" borderId="0" xfId="2" applyNumberFormat="1" applyFont="1" applyBorder="1" applyAlignment="1"/>
    <xf numFmtId="0" fontId="8" fillId="0" borderId="6" xfId="0" applyNumberFormat="1" applyFont="1" applyFill="1" applyBorder="1" applyAlignment="1">
      <alignment horizontal="center"/>
    </xf>
    <xf numFmtId="0" fontId="30" fillId="0" borderId="2" xfId="0" applyNumberFormat="1" applyFont="1" applyFill="1" applyBorder="1" applyAlignment="1">
      <alignment horizontal="left" indent="1"/>
    </xf>
  </cellXfs>
  <cellStyles count="6">
    <cellStyle name="Comma 2" xfId="3" xr:uid="{AB14F7B2-CC1D-4D8A-91B9-98E755B24641}"/>
    <cellStyle name="Comma 3" xfId="4" xr:uid="{980F1B52-C9DE-42F3-BF0A-468E6B720371}"/>
    <cellStyle name="Currency" xfId="1" builtinId="4"/>
    <cellStyle name="Normal" xfId="0" builtinId="0"/>
    <cellStyle name="Normal 2" xfId="5" xr:uid="{3D9D5919-8BD4-4A1B-A04D-EE0BDE8E2781}"/>
    <cellStyle name="Percent 2" xfId="2" xr:uid="{D3590C86-EF96-4253-A719-839DC6DEF822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F2-45D2-AAF9-EFAECDDF1D2F}"/>
              </c:ext>
            </c:extLst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2-45D2-AAF9-EFAECDDF1D2F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F2-45D2-AAF9-EFAECDDF1D2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DF2-45D2-AAF9-EFAECDDF1D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36-4F61-8048-E3E9C03090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36-4F61-8048-E3E9C03090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36-4F61-8048-E3E9C03090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36-4F61-8048-E3E9C0309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36-4F61-8048-E3E9C03090D1}"/>
              </c:ext>
            </c:extLst>
          </c:dPt>
          <c:dLbls>
            <c:dLbl>
              <c:idx val="0"/>
              <c:layout>
                <c:manualLayout>
                  <c:x val="-2.2324196293707871E-3"/>
                  <c:y val="0.1919591352084633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6-4F61-8048-E3E9C03090D1}"/>
                </c:ext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6-4F61-8048-E3E9C03090D1}"/>
                </c:ext>
              </c:extLst>
            </c:dLbl>
            <c:dLbl>
              <c:idx val="2"/>
              <c:layout>
                <c:manualLayout>
                  <c:x val="2.2361183127803941E-3"/>
                  <c:y val="-0.112059593639146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6-4F61-8048-E3E9C03090D1}"/>
                </c:ext>
              </c:extLst>
            </c:dLbl>
            <c:dLbl>
              <c:idx val="3"/>
              <c:layout>
                <c:manualLayout>
                  <c:x val="-4.9511002229028531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36-4F61-8048-E3E9C03090D1}"/>
                </c:ext>
              </c:extLst>
            </c:dLbl>
            <c:dLbl>
              <c:idx val="4"/>
              <c:layout>
                <c:manualLayout>
                  <c:x val="0.23705566483305904"/>
                  <c:y val="-3.994330905026603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36-4F61-8048-E3E9C03090D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'Comparison-Classfication'!$F$66:$F$70</c:f>
              <c:numCache>
                <c:formatCode>_("$"* #,##0_);_("$"* \(#,##0\);_("$"* "-"_);_(@_)</c:formatCode>
                <c:ptCount val="5"/>
                <c:pt idx="0">
                  <c:v>105614008</c:v>
                </c:pt>
                <c:pt idx="1">
                  <c:v>24328765</c:v>
                </c:pt>
                <c:pt idx="2">
                  <c:v>41536642</c:v>
                </c:pt>
                <c:pt idx="3">
                  <c:v>2347768</c:v>
                </c:pt>
                <c:pt idx="4">
                  <c:v>3283868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36-4F61-8048-E3E9C030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38923580741201"/>
          <c:y val="0.15118258365852416"/>
          <c:w val="0.71284723785360427"/>
          <c:h val="0.78576622366648619"/>
        </c:manualLayout>
      </c:layout>
      <c:pieChart>
        <c:varyColors val="1"/>
        <c:ser>
          <c:idx val="0"/>
          <c:order val="0"/>
          <c:tx>
            <c:v>Percentage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E8-41D3-BD18-828B41CB7E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E8-41D3-BD18-828B41CB7E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E8-41D3-BD18-828B41CB7E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E8-41D3-BD18-828B41CB7E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E8-41D3-BD18-828B41CB7E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3E8-41D3-BD18-828B41CB7EA2}"/>
              </c:ext>
            </c:extLst>
          </c:dPt>
          <c:dPt>
            <c:idx val="6"/>
            <c:bubble3D val="0"/>
            <c:spPr>
              <a:solidFill>
                <a:srgbClr val="0055B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3E8-41D3-BD18-828B41CB7EA2}"/>
              </c:ext>
            </c:extLst>
          </c:dPt>
          <c:dLbls>
            <c:dLbl>
              <c:idx val="0"/>
              <c:layout>
                <c:manualLayout>
                  <c:x val="5.6792507942108945E-2"/>
                  <c:y val="1.8264840182648415E-2"/>
                </c:manualLayout>
              </c:layout>
              <c:tx>
                <c:rich>
                  <a:bodyPr/>
                  <a:lstStyle/>
                  <a:p>
                    <a:fld id="{CAF095F9-2DA8-4CC0-A2E0-9BAEF96022EC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197D445C-47D9-4F12-9F0C-51CFDD45107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B755EBC-2E40-41F8-BEDD-9739CBC7514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E8-41D3-BD18-828B41CB7EA2}"/>
                </c:ext>
              </c:extLst>
            </c:dLbl>
            <c:dLbl>
              <c:idx val="1"/>
              <c:layout>
                <c:manualLayout>
                  <c:x val="4.6466597407180128E-2"/>
                  <c:y val="-3.0441400304414001E-3"/>
                </c:manualLayout>
              </c:layout>
              <c:tx>
                <c:rich>
                  <a:bodyPr/>
                  <a:lstStyle/>
                  <a:p>
                    <a:fld id="{C39BE1DA-2111-4C9C-8C89-E4960C254A03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C8E0B157-AB63-461B-9194-470ADA1BB3A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E6DFE4A-8CA0-42B0-A2B0-EFFFE8273B8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E8-41D3-BD18-828B41CB7EA2}"/>
                </c:ext>
              </c:extLst>
            </c:dLbl>
            <c:dLbl>
              <c:idx val="2"/>
              <c:layout>
                <c:manualLayout>
                  <c:x val="0.12816312914026315"/>
                  <c:y val="0"/>
                </c:manualLayout>
              </c:layout>
              <c:tx>
                <c:rich>
                  <a:bodyPr/>
                  <a:lstStyle/>
                  <a:p>
                    <a:fld id="{EBB6650D-0144-47C0-888D-A4D295EF8147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4EFDEE36-0FC9-46F8-AA3F-9678750106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FD73978-5B5A-4527-A2C3-FFD7F5226DC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3E8-41D3-BD18-828B41CB7EA2}"/>
                </c:ext>
              </c:extLst>
            </c:dLbl>
            <c:dLbl>
              <c:idx val="3"/>
              <c:layout>
                <c:manualLayout>
                  <c:x val="2.5814776337322299E-3"/>
                  <c:y val="6.3926940639269403E-2"/>
                </c:manualLayout>
              </c:layout>
              <c:tx>
                <c:rich>
                  <a:bodyPr/>
                  <a:lstStyle/>
                  <a:p>
                    <a:fld id="{F07F7E87-3B4C-49B4-91F6-02757488D58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59D4527E-512D-4942-81FC-8C8C0AE7D3E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D3DE211-67E2-4A1A-9B4D-E1CBDEB9CEE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E8-41D3-BD18-828B41CB7EA2}"/>
                </c:ext>
              </c:extLst>
            </c:dLbl>
            <c:dLbl>
              <c:idx val="4"/>
              <c:layout>
                <c:manualLayout>
                  <c:x val="-0.11695540022347931"/>
                  <c:y val="0.10736639401556287"/>
                </c:manualLayout>
              </c:layout>
              <c:tx>
                <c:rich>
                  <a:bodyPr/>
                  <a:lstStyle/>
                  <a:p>
                    <a:fld id="{BD0F154F-DF3D-4003-9AF4-E5E4C36C3ECC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FD870B90-DE41-4F9E-BBF2-15146BAF274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646B3B-7CE6-4F09-9CE2-0BFAC44285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3E8-41D3-BD18-828B41CB7EA2}"/>
                </c:ext>
              </c:extLst>
            </c:dLbl>
            <c:dLbl>
              <c:idx val="5"/>
              <c:layout>
                <c:manualLayout>
                  <c:x val="3.244817342961441E-2"/>
                  <c:y val="9.406324209473815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3699C4B-93AA-4017-AF95-337572C1814F}" type="CATEGORYNAME">
                      <a:rPr lang="en-US" sz="1100"/>
                      <a:pPr>
                        <a:defRPr sz="1100"/>
                      </a:pPr>
                      <a:t>[CATEGORY NAME]</a:t>
                    </a:fld>
                    <a:endParaRPr lang="en-US" sz="1100" baseline="0"/>
                  </a:p>
                  <a:p>
                    <a:pPr>
                      <a:defRPr sz="1100"/>
                    </a:pPr>
                    <a:fld id="{A1FDDDD0-D5CD-4376-AC84-7392A9A40DBE}" type="CELLRANGE">
                      <a:rPr lang="en-US" sz="1100"/>
                      <a:pPr>
                        <a:defRPr sz="1100"/>
                      </a:pPr>
                      <a:t>[CELLRANGE]</a:t>
                    </a:fld>
                    <a:endParaRPr lang="en-US" sz="1100" baseline="0"/>
                  </a:p>
                  <a:p>
                    <a:pPr>
                      <a:defRPr sz="1100"/>
                    </a:pPr>
                    <a:fld id="{D2B9A063-BAFF-4376-9089-72A75D8FFC69}" type="VALUE">
                      <a:rPr lang="en-US" sz="1100"/>
                      <a:pPr>
                        <a:defRPr sz="11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537188877638025"/>
                      <c:h val="0.1711106482060112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3E8-41D3-BD18-828B41CB7EA2}"/>
                </c:ext>
              </c:extLst>
            </c:dLbl>
            <c:dLbl>
              <c:idx val="6"/>
              <c:layout>
                <c:manualLayout>
                  <c:x val="0.27285707470565035"/>
                  <c:y val="1.17596411559666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6DE8AF-8C70-400A-B7A0-2F1BFD80C155}" type="CATEGORYNAME">
                      <a:rPr lang="en-US" sz="1100"/>
                      <a:pPr>
                        <a:defRPr sz="1100"/>
                      </a:pPr>
                      <a:t>[CATEGORY NAME]</a:t>
                    </a:fld>
                    <a:endParaRPr lang="en-US" sz="1100" baseline="0"/>
                  </a:p>
                  <a:p>
                    <a:pPr>
                      <a:defRPr sz="1100"/>
                    </a:pPr>
                    <a:fld id="{1C1F617F-5E81-4976-9796-6B7EB36E3E3A}" type="CELLRANGE">
                      <a:rPr lang="en-US" sz="1100"/>
                      <a:pPr>
                        <a:defRPr sz="1100"/>
                      </a:pPr>
                      <a:t>[CELLRANGE]</a:t>
                    </a:fld>
                    <a:endParaRPr lang="en-US" sz="1100" baseline="0"/>
                  </a:p>
                  <a:p>
                    <a:pPr>
                      <a:defRPr sz="1100"/>
                    </a:pPr>
                    <a:fld id="{E884ACB7-A8B7-47C2-82F6-120E66B65C67}" type="VALUE">
                      <a:rPr lang="en-US" sz="1100"/>
                      <a:pPr>
                        <a:defRPr sz="110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837556886098794"/>
                      <c:h val="0.1593528586704439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3E8-41D3-BD18-828B41CB7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Graph!$B$53:$B$59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Local Taxes</c:v>
                </c:pt>
                <c:pt idx="4">
                  <c:v>Other Revenues</c:v>
                </c:pt>
                <c:pt idx="5">
                  <c:v>HEERF Lost Revenue</c:v>
                </c:pt>
                <c:pt idx="6">
                  <c:v>Carryover Allocations</c:v>
                </c:pt>
              </c:strCache>
            </c:strRef>
          </c:cat>
          <c:val>
            <c:numRef>
              <c:f>Graph!$F$53:$F$59</c:f>
              <c:numCache>
                <c:formatCode>0.00%</c:formatCode>
                <c:ptCount val="7"/>
                <c:pt idx="0">
                  <c:v>0.21499935595053923</c:v>
                </c:pt>
                <c:pt idx="1">
                  <c:v>0.17706729257161577</c:v>
                </c:pt>
                <c:pt idx="2">
                  <c:v>0.14257303737282326</c:v>
                </c:pt>
                <c:pt idx="3">
                  <c:v>0.35292217838524587</c:v>
                </c:pt>
                <c:pt idx="4">
                  <c:v>4.2527934627651351E-2</c:v>
                </c:pt>
                <c:pt idx="5">
                  <c:v>2.1868355561752751E-2</c:v>
                </c:pt>
                <c:pt idx="6">
                  <c:v>4.8041845530371725E-2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Graph!$D$53:$D$59</c15:f>
                <c15:dlblRangeCache>
                  <c:ptCount val="7"/>
                  <c:pt idx="0">
                    <c:v> $40,139,033 </c:v>
                  </c:pt>
                  <c:pt idx="1">
                    <c:v> $33,038,685 </c:v>
                  </c:pt>
                  <c:pt idx="2">
                    <c:v> $26,617,493 </c:v>
                  </c:pt>
                  <c:pt idx="3">
                    <c:v> $65,888,360 </c:v>
                  </c:pt>
                  <c:pt idx="4">
                    <c:v> $7,939,699 </c:v>
                  </c:pt>
                  <c:pt idx="5">
                    <c:v> $4,082,685 </c:v>
                  </c:pt>
                  <c:pt idx="6">
                    <c:v> $8,987,781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E3E8-41D3-BD18-828B41CB7EA2}"/>
            </c:ext>
          </c:extLst>
        </c:ser>
        <c:ser>
          <c:idx val="1"/>
          <c:order val="1"/>
          <c:tx>
            <c:v>Budget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3E8-41D3-BD18-828B41CB7E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3E8-41D3-BD18-828B41CB7E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3E8-41D3-BD18-828B41CB7E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3E8-41D3-BD18-828B41CB7E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3E8-41D3-BD18-828B41CB7E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3E8-41D3-BD18-828B41CB7E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3E8-41D3-BD18-828B41CB7EA2}"/>
              </c:ext>
            </c:extLst>
          </c:dPt>
          <c:cat>
            <c:strRef>
              <c:f>Graph!$B$53:$B$59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Local Taxes</c:v>
                </c:pt>
                <c:pt idx="4">
                  <c:v>Other Revenues</c:v>
                </c:pt>
                <c:pt idx="5">
                  <c:v>HEERF Lost Revenue</c:v>
                </c:pt>
                <c:pt idx="6">
                  <c:v>Carryover Allocations</c:v>
                </c:pt>
              </c:strCache>
            </c:strRef>
          </c:cat>
          <c:val>
            <c:numRef>
              <c:f>Graph!$D$53:$D$59</c:f>
              <c:numCache>
                <c:formatCode>_("$"* #,##0_);_("$"* \(#,##0\);_("$"* "-"_);_(@_)</c:formatCode>
                <c:ptCount val="7"/>
                <c:pt idx="0">
                  <c:v>40139033</c:v>
                </c:pt>
                <c:pt idx="1">
                  <c:v>33038685</c:v>
                </c:pt>
                <c:pt idx="2">
                  <c:v>26617493</c:v>
                </c:pt>
                <c:pt idx="3">
                  <c:v>65888360</c:v>
                </c:pt>
                <c:pt idx="4">
                  <c:v>7939699</c:v>
                </c:pt>
                <c:pt idx="5">
                  <c:v>4082685</c:v>
                </c:pt>
                <c:pt idx="6">
                  <c:v>8987781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3E8-41D3-BD18-828B41CB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57919786917795"/>
          <c:y val="0.13378695979834204"/>
          <c:w val="0.60977380238295376"/>
          <c:h val="0.77731056885216088"/>
        </c:manualLayout>
      </c:layout>
      <c:pieChart>
        <c:varyColors val="1"/>
        <c:ser>
          <c:idx val="0"/>
          <c:order val="0"/>
          <c:tx>
            <c:strRef>
              <c:f>'Graph Compare'!$H$61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B3-400C-AB50-4AA0773F91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B3-400C-AB50-4AA0773F91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B3-400C-AB50-4AA0773F91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B3-400C-AB50-4AA0773F91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AB3-400C-AB50-4AA0773F91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AB3-400C-AB50-4AA0773F9193}"/>
              </c:ext>
            </c:extLst>
          </c:dPt>
          <c:dPt>
            <c:idx val="6"/>
            <c:bubble3D val="0"/>
            <c:spPr>
              <a:solidFill>
                <a:srgbClr val="0055B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AB3-400C-AB50-4AA0773F9193}"/>
              </c:ext>
            </c:extLst>
          </c:dPt>
          <c:dLbls>
            <c:dLbl>
              <c:idx val="0"/>
              <c:layout>
                <c:manualLayout>
                  <c:x val="3.8015382231550481E-2"/>
                  <c:y val="3.7681159420289857E-2"/>
                </c:manualLayout>
              </c:layout>
              <c:tx>
                <c:rich>
                  <a:bodyPr/>
                  <a:lstStyle/>
                  <a:p>
                    <a:fld id="{7FBC5950-237C-4518-A3C4-68F661A8439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6731C084-EDB4-475C-87AD-0C8F3D86786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DBC190D-A95D-4DF6-8633-746507AF16C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AB3-400C-AB50-4AA0773F9193}"/>
                </c:ext>
              </c:extLst>
            </c:dLbl>
            <c:dLbl>
              <c:idx val="1"/>
              <c:layout>
                <c:manualLayout>
                  <c:x val="6.7085968643912613E-2"/>
                  <c:y val="-2.8985507246376812E-2"/>
                </c:manualLayout>
              </c:layout>
              <c:tx>
                <c:rich>
                  <a:bodyPr/>
                  <a:lstStyle/>
                  <a:p>
                    <a:fld id="{BEEB4D53-C6F5-43A3-9C75-A654EA6AD29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95A7254B-BD65-448D-9ABE-003F599BA62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3EDD94-3D70-420B-B283-E4F9D437987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AB3-400C-AB50-4AA0773F9193}"/>
                </c:ext>
              </c:extLst>
            </c:dLbl>
            <c:dLbl>
              <c:idx val="2"/>
              <c:layout>
                <c:manualLayout>
                  <c:x val="-0.17568714021094908"/>
                  <c:y val="-2.6402640264024464E-3"/>
                </c:manualLayout>
              </c:layout>
              <c:tx>
                <c:rich>
                  <a:bodyPr/>
                  <a:lstStyle/>
                  <a:p>
                    <a:fld id="{EB12C6DA-52CD-44E3-80D4-714373ADBC5D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6BF2C306-1A4B-4551-9987-2610F3E641C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9A6F935-525F-4E6C-B0EF-25D976F4203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AB3-400C-AB50-4AA0773F9193}"/>
                </c:ext>
              </c:extLst>
            </c:dLbl>
            <c:dLbl>
              <c:idx val="3"/>
              <c:layout>
                <c:manualLayout>
                  <c:x val="-3.3542984321956307E-2"/>
                  <c:y val="8.6956521739130436E-3"/>
                </c:manualLayout>
              </c:layout>
              <c:tx>
                <c:rich>
                  <a:bodyPr/>
                  <a:lstStyle/>
                  <a:p>
                    <a:fld id="{66F8D127-627E-488E-829D-9B1DC4B9F442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87F845B3-984D-46A1-B36D-6912548A7EA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D50FE0-D7DE-4AA7-951E-861ADB04F76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AB3-400C-AB50-4AA0773F9193}"/>
                </c:ext>
              </c:extLst>
            </c:dLbl>
            <c:dLbl>
              <c:idx val="4"/>
              <c:layout>
                <c:manualLayout>
                  <c:x val="-0.1207547435590427"/>
                  <c:y val="0.11014492753623188"/>
                </c:manualLayout>
              </c:layout>
              <c:tx>
                <c:rich>
                  <a:bodyPr/>
                  <a:lstStyle/>
                  <a:p>
                    <a:fld id="{09FD742B-08D5-48D3-A3C4-14C49C2BF9B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42FA6CD2-36E7-4F3B-823B-BDB18757556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5D320B6-6899-4D7F-A27E-AF006981C0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AB3-400C-AB50-4AA0773F9193}"/>
                </c:ext>
              </c:extLst>
            </c:dLbl>
            <c:dLbl>
              <c:idx val="5"/>
              <c:layout>
                <c:manualLayout>
                  <c:x val="-4.0251581186347606E-2"/>
                  <c:y val="0"/>
                </c:manualLayout>
              </c:layout>
              <c:tx>
                <c:rich>
                  <a:bodyPr/>
                  <a:lstStyle/>
                  <a:p>
                    <a:fld id="{EA1B658A-424E-4A42-88E0-1C992ADAC49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1B2A2B85-3EA9-430C-9F28-6F728C4E7DF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54D89ED-36FA-48EE-A961-D9FF5C4D31C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AB3-400C-AB50-4AA0773F9193}"/>
                </c:ext>
              </c:extLst>
            </c:dLbl>
            <c:dLbl>
              <c:idx val="6"/>
              <c:layout>
                <c:manualLayout>
                  <c:x val="0.24757547558449353"/>
                  <c:y val="0"/>
                </c:manualLayout>
              </c:layout>
              <c:tx>
                <c:rich>
                  <a:bodyPr/>
                  <a:lstStyle/>
                  <a:p>
                    <a:fld id="{C7A43508-950B-47ED-B78E-F7CCC84B127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508B2AA3-46F8-47CD-BC18-76EA9FEF7F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3ACDB35-7C98-4B50-9DA2-264273D117F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AB3-400C-AB50-4AA0773F91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'Graph Compare'!$C$62:$C$68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Local Taxes</c:v>
                </c:pt>
                <c:pt idx="4">
                  <c:v>Other Revenues</c:v>
                </c:pt>
                <c:pt idx="5">
                  <c:v>HEERF Lost Revenue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Compare'!$H$62:$H$68</c:f>
              <c:numCache>
                <c:formatCode>0.00%</c:formatCode>
                <c:ptCount val="7"/>
                <c:pt idx="0">
                  <c:v>0.25278182003113064</c:v>
                </c:pt>
                <c:pt idx="1">
                  <c:v>0.17487721069807902</c:v>
                </c:pt>
                <c:pt idx="2">
                  <c:v>0.14769145259519187</c:v>
                </c:pt>
                <c:pt idx="3">
                  <c:v>0.30001400679142498</c:v>
                </c:pt>
                <c:pt idx="4">
                  <c:v>3.3142480031389712E-2</c:v>
                </c:pt>
                <c:pt idx="5">
                  <c:v>3.9839225552423918E-2</c:v>
                </c:pt>
                <c:pt idx="6">
                  <c:v>5.1653804300359894E-2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 Compare'!$F$62:$F$68</c15:f>
                <c15:dlblRangeCache>
                  <c:ptCount val="7"/>
                  <c:pt idx="0">
                    <c:v> $49,098,912 </c:v>
                  </c:pt>
                  <c:pt idx="1">
                    <c:v> $33,967,161 </c:v>
                  </c:pt>
                  <c:pt idx="2">
                    <c:v> $28,686,753 </c:v>
                  </c:pt>
                  <c:pt idx="3">
                    <c:v> $58,273,025 </c:v>
                  </c:pt>
                  <c:pt idx="4">
                    <c:v> $6,437,408 </c:v>
                  </c:pt>
                  <c:pt idx="5">
                    <c:v> $7,738,146 </c:v>
                  </c:pt>
                  <c:pt idx="6">
                    <c:v> $10,032,943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0AB3-400C-AB50-4AA0773F9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57919786917795"/>
          <c:y val="0.13378695979834204"/>
          <c:w val="0.60977380238295376"/>
          <c:h val="0.777310568852160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AB-4FD3-A63F-6610BFA8D8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AB-4FD3-A63F-6610BFA8D8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AB-4FD3-A63F-6610BFA8D8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AB-4FD3-A63F-6610BFA8D8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AB-4FD3-A63F-6610BFA8D8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AB-4FD3-A63F-6610BFA8D848}"/>
              </c:ext>
            </c:extLst>
          </c:dPt>
          <c:dPt>
            <c:idx val="6"/>
            <c:bubble3D val="0"/>
            <c:spPr>
              <a:solidFill>
                <a:srgbClr val="0055B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AB-4FD3-A63F-6610BFA8D848}"/>
              </c:ext>
            </c:extLst>
          </c:dPt>
          <c:dLbls>
            <c:dLbl>
              <c:idx val="0"/>
              <c:layout>
                <c:manualLayout>
                  <c:x val="7.9439400181156403E-2"/>
                  <c:y val="0.12216959018736517"/>
                </c:manualLayout>
              </c:layout>
              <c:tx>
                <c:rich>
                  <a:bodyPr/>
                  <a:lstStyle/>
                  <a:p>
                    <a:fld id="{7FBC5950-237C-4518-A3C4-68F661A8439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6731C084-EDB4-475C-87AD-0C8F3D86786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DBC190D-A95D-4DF6-8633-746507AF16C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1AB-4FD3-A63F-6610BFA8D848}"/>
                </c:ext>
              </c:extLst>
            </c:dLbl>
            <c:dLbl>
              <c:idx val="1"/>
              <c:layout>
                <c:manualLayout>
                  <c:x val="6.7085968643912613E-2"/>
                  <c:y val="-2.8985507246376812E-2"/>
                </c:manualLayout>
              </c:layout>
              <c:tx>
                <c:rich>
                  <a:bodyPr/>
                  <a:lstStyle/>
                  <a:p>
                    <a:fld id="{BEEB4D53-C6F5-43A3-9C75-A654EA6AD29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95A7254B-BD65-448D-9ABE-003F599BA62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3EDD94-3D70-420B-B283-E4F9D437987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1AB-4FD3-A63F-6610BFA8D848}"/>
                </c:ext>
              </c:extLst>
            </c:dLbl>
            <c:dLbl>
              <c:idx val="2"/>
              <c:layout>
                <c:manualLayout>
                  <c:x val="0.12049412578986836"/>
                  <c:y val="-9.680856262732034E-17"/>
                </c:manualLayout>
              </c:layout>
              <c:tx>
                <c:rich>
                  <a:bodyPr/>
                  <a:lstStyle/>
                  <a:p>
                    <a:fld id="{EB12C6DA-52CD-44E3-80D4-714373ADBC5D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6BF2C306-1A4B-4551-9987-2610F3E641C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9A6F935-525F-4E6C-B0EF-25D976F4203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1AB-4FD3-A63F-6610BFA8D848}"/>
                </c:ext>
              </c:extLst>
            </c:dLbl>
            <c:dLbl>
              <c:idx val="3"/>
              <c:layout>
                <c:manualLayout>
                  <c:x val="-3.3542984321956307E-2"/>
                  <c:y val="8.6956521739130436E-3"/>
                </c:manualLayout>
              </c:layout>
              <c:tx>
                <c:rich>
                  <a:bodyPr/>
                  <a:lstStyle/>
                  <a:p>
                    <a:fld id="{66F8D127-627E-488E-829D-9B1DC4B9F442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87F845B3-984D-46A1-B36D-6912548A7EA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3D50FE0-D7DE-4AA7-951E-861ADB04F76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1AB-4FD3-A63F-6610BFA8D848}"/>
                </c:ext>
              </c:extLst>
            </c:dLbl>
            <c:dLbl>
              <c:idx val="4"/>
              <c:layout>
                <c:manualLayout>
                  <c:x val="-0.13732431922015984"/>
                  <c:y val="0.21311525168264861"/>
                </c:manualLayout>
              </c:layout>
              <c:tx>
                <c:rich>
                  <a:bodyPr/>
                  <a:lstStyle/>
                  <a:p>
                    <a:fld id="{09FD742B-08D5-48D3-A3C4-14C49C2BF9B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42FA6CD2-36E7-4F3B-823B-BDB18757556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5D320B6-6899-4D7F-A27E-AF006981C01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1AB-4FD3-A63F-6610BFA8D848}"/>
                </c:ext>
              </c:extLst>
            </c:dLbl>
            <c:dLbl>
              <c:idx val="5"/>
              <c:layout>
                <c:manualLayout>
                  <c:x val="-8.1675478226493792E-2"/>
                  <c:y val="0"/>
                </c:manualLayout>
              </c:layout>
              <c:tx>
                <c:rich>
                  <a:bodyPr/>
                  <a:lstStyle/>
                  <a:p>
                    <a:fld id="{EA1B658A-424E-4A42-88E0-1C992ADAC49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1B2A2B85-3EA9-430C-9F28-6F728C4E7DF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54D89ED-36FA-48EE-A961-D9FF5C4D31C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86613311310142"/>
                      <c:h val="0.1884092409240924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1AB-4FD3-A63F-6610BFA8D848}"/>
                </c:ext>
              </c:extLst>
            </c:dLbl>
            <c:dLbl>
              <c:idx val="6"/>
              <c:layout>
                <c:manualLayout>
                  <c:x val="0.30039101602519874"/>
                  <c:y val="0"/>
                </c:manualLayout>
              </c:layout>
              <c:tx>
                <c:rich>
                  <a:bodyPr/>
                  <a:lstStyle/>
                  <a:p>
                    <a:fld id="{C7A43508-950B-47ED-B78E-F7CCC84B127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508B2AA3-46F8-47CD-BC18-76EA9FEF7F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3ACDB35-7C98-4B50-9DA2-264273D117F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97917027495393"/>
                      <c:h val="0.1884092409240924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1AB-4FD3-A63F-6610BFA8D8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'Graph Compare'!$C$74:$C$80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Local Taxes</c:v>
                </c:pt>
                <c:pt idx="4">
                  <c:v>Other Revenues</c:v>
                </c:pt>
                <c:pt idx="5">
                  <c:v>HEERF Lost Revenue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Compare'!$H$74:$H$80</c:f>
              <c:numCache>
                <c:formatCode>0.00%</c:formatCode>
                <c:ptCount val="7"/>
                <c:pt idx="0">
                  <c:v>0.21499935595053923</c:v>
                </c:pt>
                <c:pt idx="1">
                  <c:v>0.17706729257161577</c:v>
                </c:pt>
                <c:pt idx="2">
                  <c:v>0.14257303737282326</c:v>
                </c:pt>
                <c:pt idx="3">
                  <c:v>0.35292217838524587</c:v>
                </c:pt>
                <c:pt idx="4">
                  <c:v>4.2527934627651351E-2</c:v>
                </c:pt>
                <c:pt idx="5">
                  <c:v>2.1868355561752751E-2</c:v>
                </c:pt>
                <c:pt idx="6">
                  <c:v>4.8041845530371725E-2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 Compare'!$F$74:$F$80</c15:f>
                <c15:dlblRangeCache>
                  <c:ptCount val="7"/>
                  <c:pt idx="0">
                    <c:v> $40,139,033 </c:v>
                  </c:pt>
                  <c:pt idx="1">
                    <c:v> $33,038,685 </c:v>
                  </c:pt>
                  <c:pt idx="2">
                    <c:v> $26,617,493 </c:v>
                  </c:pt>
                  <c:pt idx="3">
                    <c:v> $65,888,360 </c:v>
                  </c:pt>
                  <c:pt idx="4">
                    <c:v> $7,939,699 </c:v>
                  </c:pt>
                  <c:pt idx="5">
                    <c:v> $4,082,685 </c:v>
                  </c:pt>
                  <c:pt idx="6">
                    <c:v> $8,987,781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1AB-4FD3-A63F-6610BFA8D8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8694975714801"/>
          <c:y val="9.5117819728757033E-2"/>
          <c:w val="0.60982747124217063"/>
          <c:h val="0.841352064484448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90-4AC7-9BCF-10D6B84BBD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90-4AC7-9BCF-10D6B84BBD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90-4AC7-9BCF-10D6B84BBD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90-4AC7-9BCF-10D6B84BBD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290-4AC7-9BCF-10D6B84BBD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290-4AC7-9BCF-10D6B84BBDF1}"/>
              </c:ext>
            </c:extLst>
          </c:dPt>
          <c:dLbls>
            <c:dLbl>
              <c:idx val="0"/>
              <c:layout>
                <c:manualLayout>
                  <c:x val="-5.5667230936603355E-2"/>
                  <c:y val="-0.2938647579912963"/>
                </c:manualLayout>
              </c:layout>
              <c:tx>
                <c:rich>
                  <a:bodyPr/>
                  <a:lstStyle/>
                  <a:p>
                    <a:fld id="{1DD8A5FF-E2A5-4EA0-A83E-6E741ADC1CE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8B851C6-7717-4208-A415-8DDFCAE1AF04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46.55%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290-4AC7-9BCF-10D6B84BBDF1}"/>
                </c:ext>
              </c:extLst>
            </c:dLbl>
            <c:dLbl>
              <c:idx val="1"/>
              <c:layout>
                <c:manualLayout>
                  <c:x val="0.18010982083972485"/>
                  <c:y val="-7.46233842592555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90-4AC7-9BCF-10D6B84BBDF1}"/>
                </c:ext>
              </c:extLst>
            </c:dLbl>
            <c:dLbl>
              <c:idx val="2"/>
              <c:layout>
                <c:manualLayout>
                  <c:x val="-0.25369167817465665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90-4AC7-9BCF-10D6B84BBDF1}"/>
                </c:ext>
              </c:extLst>
            </c:dLbl>
            <c:dLbl>
              <c:idx val="3"/>
              <c:layout>
                <c:manualLayout>
                  <c:x val="-0.15919474434043732"/>
                  <c:y val="-0.185850050250286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90-4AC7-9BCF-10D6B84BBDF1}"/>
                </c:ext>
              </c:extLst>
            </c:dLbl>
            <c:dLbl>
              <c:idx val="4"/>
              <c:layout>
                <c:manualLayout>
                  <c:x val="5.3903303734418664E-2"/>
                  <c:y val="-0.287143889553128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90-4AC7-9BCF-10D6B84BBDF1}"/>
                </c:ext>
              </c:extLst>
            </c:dLbl>
            <c:dLbl>
              <c:idx val="5"/>
              <c:layout>
                <c:manualLayout>
                  <c:x val="7.0589439855418351E-2"/>
                  <c:y val="0"/>
                </c:manualLayout>
              </c:layout>
              <c:tx>
                <c:rich>
                  <a:bodyPr/>
                  <a:lstStyle/>
                  <a:p>
                    <a:fld id="{4CBCBD1F-4DC2-41E5-8651-689926D23D1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3AF760A-3D0D-49DF-9B42-16E9B4526C6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14.90%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38989445434573"/>
                      <c:h val="0.143594993957936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290-4AC7-9BCF-10D6B84BBD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Function'!$A$51:$A$56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Function'!$D$51:$D$56</c:f>
              <c:numCache>
                <c:formatCode>_("$"* #,##0_);_("$"* \(#,##0\);_("$"* "-"_);_(@_)</c:formatCode>
                <c:ptCount val="6"/>
                <c:pt idx="0">
                  <c:v>82445204</c:v>
                </c:pt>
                <c:pt idx="1">
                  <c:v>1249161</c:v>
                </c:pt>
                <c:pt idx="2">
                  <c:v>19591485</c:v>
                </c:pt>
                <c:pt idx="3">
                  <c:v>11653430</c:v>
                </c:pt>
                <c:pt idx="4">
                  <c:v>35768666</c:v>
                </c:pt>
                <c:pt idx="5">
                  <c:v>26403105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290-4AC7-9BCF-10D6B84BBDF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290-4AC7-9BCF-10D6B84BBD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290-4AC7-9BCF-10D6B84BBD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1290-4AC7-9BCF-10D6B84BBD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1290-4AC7-9BCF-10D6B84BBDF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1290-4AC7-9BCF-10D6B84BBDF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1290-4AC7-9BCF-10D6B84BBDF1}"/>
              </c:ext>
            </c:extLst>
          </c:dPt>
          <c:cat>
            <c:strRef>
              <c:f>'Exp by Function'!$A$51:$A$56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Function'!$F$51:$F$56</c:f>
              <c:numCache>
                <c:formatCode>0.00%</c:formatCode>
                <c:ptCount val="6"/>
                <c:pt idx="0">
                  <c:v>0.46550005510384557</c:v>
                </c:pt>
                <c:pt idx="1">
                  <c:v>7.0529816911311764E-3</c:v>
                </c:pt>
                <c:pt idx="2">
                  <c:v>0.1106169541052523</c:v>
                </c:pt>
                <c:pt idx="3">
                  <c:v>6.5797305894819635E-2</c:v>
                </c:pt>
                <c:pt idx="4">
                  <c:v>0.2019561500992956</c:v>
                </c:pt>
                <c:pt idx="5">
                  <c:v>0.14897655310565575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290-4AC7-9BCF-10D6B84B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11937612477485"/>
          <c:y val="0.15578015838725812"/>
          <c:w val="0.76591205521565131"/>
          <c:h val="0.735931652463840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70-4CB7-B430-F023485655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70-4CB7-B430-F023485655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70-4CB7-B430-F023485655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70-4CB7-B430-F023485655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070-4CB7-B430-F023485655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070-4CB7-B430-F023485655D0}"/>
              </c:ext>
            </c:extLst>
          </c:dPt>
          <c:dLbls>
            <c:dLbl>
              <c:idx val="0"/>
              <c:layout>
                <c:manualLayout>
                  <c:x val="-4.715883505037078E-2"/>
                  <c:y val="-0.42826752634181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70-4CB7-B430-F023485655D0}"/>
                </c:ext>
              </c:extLst>
            </c:dLbl>
            <c:dLbl>
              <c:idx val="1"/>
              <c:layout>
                <c:manualLayout>
                  <c:x val="0.21318490693002939"/>
                  <c:y val="-1.45597426173795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70-4CB7-B430-F023485655D0}"/>
                </c:ext>
              </c:extLst>
            </c:dLbl>
            <c:dLbl>
              <c:idx val="2"/>
              <c:layout>
                <c:manualLayout>
                  <c:x val="-0.1394128610996696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70-4CB7-B430-F023485655D0}"/>
                </c:ext>
              </c:extLst>
            </c:dLbl>
            <c:dLbl>
              <c:idx val="3"/>
              <c:layout>
                <c:manualLayout>
                  <c:x val="-3.5937732608168849E-2"/>
                  <c:y val="-5.51523814637280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70-4CB7-B430-F023485655D0}"/>
                </c:ext>
              </c:extLst>
            </c:dLbl>
            <c:dLbl>
              <c:idx val="4"/>
              <c:layout>
                <c:manualLayout>
                  <c:x val="1.2957347004824834E-2"/>
                  <c:y val="-0.21774168065057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70-4CB7-B430-F023485655D0}"/>
                </c:ext>
              </c:extLst>
            </c:dLbl>
            <c:dLbl>
              <c:idx val="5"/>
              <c:layout>
                <c:manualLayout>
                  <c:x val="0.25857633542820235"/>
                  <c:y val="-5.23856976894281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70-4CB7-B430-F023485655D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'Comparison-Function'!$F$60:$F$65</c:f>
              <c:numCache>
                <c:formatCode>_("$"* #,##0_);_("$"* \(#,##0\);_("$"* "-"_);_(@_)</c:formatCode>
                <c:ptCount val="6"/>
                <c:pt idx="0">
                  <c:v>83188777</c:v>
                </c:pt>
                <c:pt idx="1">
                  <c:v>1418554</c:v>
                </c:pt>
                <c:pt idx="2">
                  <c:v>19481564</c:v>
                </c:pt>
                <c:pt idx="3">
                  <c:v>12413319</c:v>
                </c:pt>
                <c:pt idx="4">
                  <c:v>29107943</c:v>
                </c:pt>
                <c:pt idx="5">
                  <c:v>26121423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70-4CB7-B430-F023485655D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070-4CB7-B430-F023485655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070-4CB7-B430-F023485655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3070-4CB7-B430-F023485655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3070-4CB7-B430-F023485655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070-4CB7-B430-F023485655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070-4CB7-B430-F023485655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'Comparison-Function'!$H$60:$H$65</c:f>
              <c:numCache>
                <c:formatCode>0.00%</c:formatCode>
                <c:ptCount val="6"/>
                <c:pt idx="0">
                  <c:v>0.48441164403192472</c:v>
                </c:pt>
                <c:pt idx="1">
                  <c:v>8.2602978438793846E-3</c:v>
                </c:pt>
                <c:pt idx="2">
                  <c:v>0.1134419423614457</c:v>
                </c:pt>
                <c:pt idx="3">
                  <c:v>7.2283263218098845E-2</c:v>
                </c:pt>
                <c:pt idx="4">
                  <c:v>0.16949674020351993</c:v>
                </c:pt>
                <c:pt idx="5">
                  <c:v>0.15210611234113144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070-4CB7-B430-F023485655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0F-4522-889D-49FBD17CC4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0F-4522-889D-49FBD17CC4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0F-4522-889D-49FBD17CC4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0F-4522-889D-49FBD17CC4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0F-4522-889D-49FBD17CC4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0F-4522-889D-49FBD17CC45A}"/>
              </c:ext>
            </c:extLst>
          </c:dPt>
          <c:dLbls>
            <c:dLbl>
              <c:idx val="0"/>
              <c:layout>
                <c:manualLayout>
                  <c:x val="-3.6083217824791278E-2"/>
                  <c:y val="-0.41260200121914431"/>
                </c:manualLayout>
              </c:layout>
              <c:tx>
                <c:rich>
                  <a:bodyPr/>
                  <a:lstStyle/>
                  <a:p>
                    <a:fld id="{83BAA217-6878-493E-BEEB-67250C63F82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CA600BE-8CDC-4112-83D0-FB851A6198F9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46.55%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10F-4522-889D-49FBD17CC45A}"/>
                </c:ext>
              </c:extLst>
            </c:dLbl>
            <c:dLbl>
              <c:idx val="1"/>
              <c:layout>
                <c:manualLayout>
                  <c:x val="0.21213201551833202"/>
                  <c:y val="-5.260959988101195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0F-4522-889D-49FBD17CC45A}"/>
                </c:ext>
              </c:extLst>
            </c:dLbl>
            <c:dLbl>
              <c:idx val="2"/>
              <c:layout>
                <c:manualLayout>
                  <c:x val="-0.3030417712518611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0F-4522-889D-49FBD17CC45A}"/>
                </c:ext>
              </c:extLst>
            </c:dLbl>
            <c:dLbl>
              <c:idx val="3"/>
              <c:layout>
                <c:manualLayout>
                  <c:x val="-0.10206983116450981"/>
                  <c:y val="-0.128531545146118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0F-4522-889D-49FBD17CC45A}"/>
                </c:ext>
              </c:extLst>
            </c:dLbl>
            <c:dLbl>
              <c:idx val="4"/>
              <c:layout>
                <c:manualLayout>
                  <c:x val="2.1702362752811958E-2"/>
                  <c:y val="-0.2555802767852792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0F-4522-889D-49FBD17CC45A}"/>
                </c:ext>
              </c:extLst>
            </c:dLbl>
            <c:dLbl>
              <c:idx val="5"/>
              <c:layout>
                <c:manualLayout>
                  <c:x val="3.9652954995042032E-2"/>
                  <c:y val="-1.3252608731931109E-2"/>
                </c:manualLayout>
              </c:layout>
              <c:tx>
                <c:rich>
                  <a:bodyPr/>
                  <a:lstStyle/>
                  <a:p>
                    <a:fld id="{C26075AE-0A59-4ECB-B406-0B44B21BB0B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75A79D1-D997-4857-8620-71E97B6E6298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14.90%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C10F-4522-889D-49FBD17CC4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'Comparison-Function'!$F$70:$F$75</c:f>
              <c:numCache>
                <c:formatCode>_("$"* #,##0_);_("$"* \(#,##0\);_("$"* "-"_);_(@_)</c:formatCode>
                <c:ptCount val="6"/>
                <c:pt idx="0">
                  <c:v>82445204</c:v>
                </c:pt>
                <c:pt idx="1">
                  <c:v>1249161</c:v>
                </c:pt>
                <c:pt idx="2">
                  <c:v>19591485</c:v>
                </c:pt>
                <c:pt idx="3">
                  <c:v>11653430</c:v>
                </c:pt>
                <c:pt idx="4">
                  <c:v>35768666</c:v>
                </c:pt>
                <c:pt idx="5">
                  <c:v>26403105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0F-4522-889D-49FBD17C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48053457646483"/>
          <c:y val="0.1505334108441875"/>
          <c:w val="0.45212288782287224"/>
          <c:h val="0.809226628469876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0A-4709-BC4D-468B48A4E6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0A-4709-BC4D-468B48A4E6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0A-4709-BC4D-468B48A4E6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0A-4709-BC4D-468B48A4E6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0A-4709-BC4D-468B48A4E607}"/>
              </c:ext>
            </c:extLst>
          </c:dPt>
          <c:dLbls>
            <c:dLbl>
              <c:idx val="0"/>
              <c:layout>
                <c:manualLayout>
                  <c:x val="-2.1699612366713833E-2"/>
                  <c:y val="0.227906351525689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0A-4709-BC4D-468B48A4E607}"/>
                </c:ext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0A-4709-BC4D-468B48A4E607}"/>
                </c:ext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0A-4709-BC4D-468B48A4E607}"/>
                </c:ext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0A-4709-BC4D-468B48A4E607}"/>
                </c:ext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0A-4709-BC4D-468B48A4E60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Classification'!$B$54:$B$58,'Exp by Classification'!$D$54:$D$58)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$105,614,008 </c:v>
                </c:pt>
                <c:pt idx="6">
                  <c:v> $24,328,765 </c:v>
                </c:pt>
                <c:pt idx="7">
                  <c:v> $41,536,642 </c:v>
                </c:pt>
                <c:pt idx="8">
                  <c:v> $2,347,768 </c:v>
                </c:pt>
                <c:pt idx="9">
                  <c:v> $3,283,868 </c:v>
                </c:pt>
              </c:strCache>
            </c:strRef>
          </c:cat>
          <c:val>
            <c:numRef>
              <c:f>'Exp by Classification'!$D$54:$D$58</c:f>
              <c:numCache>
                <c:formatCode>_("$"* #,##0_);_("$"* \(#,##0\);_("$"* "-"_);_(@_)</c:formatCode>
                <c:ptCount val="5"/>
                <c:pt idx="0">
                  <c:v>105614008</c:v>
                </c:pt>
                <c:pt idx="1">
                  <c:v>24328765</c:v>
                </c:pt>
                <c:pt idx="2">
                  <c:v>41536642</c:v>
                </c:pt>
                <c:pt idx="3">
                  <c:v>2347768</c:v>
                </c:pt>
                <c:pt idx="4">
                  <c:v>3283868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0A-4709-BC4D-468B48A4E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6D-48ED-AD1C-B912A34D9C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6D-48ED-AD1C-B912A34D9C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6D-48ED-AD1C-B912A34D9C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6D-48ED-AD1C-B912A34D9C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6D-48ED-AD1C-B912A34D9C4A}"/>
              </c:ext>
            </c:extLst>
          </c:dPt>
          <c:dLbls>
            <c:dLbl>
              <c:idx val="0"/>
              <c:layout>
                <c:manualLayout>
                  <c:x val="3.2491440858953939E-3"/>
                  <c:y val="0.206747615680753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3338D1-6857-417B-B56E-73B163269D1A}" type="CATEGORYNAME">
                      <a:rPr lang="en-US" sz="1400"/>
                      <a:pPr>
                        <a:defRPr sz="1400"/>
                      </a:pPr>
                      <a:t>[CATEGORY NAME]</a:t>
                    </a:fld>
                    <a:fld id="{57BA3502-2510-4A2B-B883-E762213EA986}" type="VALUE">
                      <a:rPr lang="en-US" sz="1400"/>
                      <a:pPr>
                        <a:defRPr sz="1400"/>
                      </a:pPr>
                      <a:t>[VALUE]</a:t>
                    </a:fld>
                    <a:endParaRPr lang="en-US" sz="1400"/>
                  </a:p>
                  <a:p>
                    <a:pPr>
                      <a:defRPr sz="1400"/>
                    </a:pPr>
                    <a:r>
                      <a:rPr lang="en-US" sz="1400"/>
                      <a:t>57.87%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56D-48ED-AD1C-B912A34D9C4A}"/>
                </c:ext>
              </c:extLst>
            </c:dLbl>
            <c:dLbl>
              <c:idx val="1"/>
              <c:layout>
                <c:manualLayout>
                  <c:x val="1.9948701543728811E-2"/>
                  <c:y val="0.173265910341621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6D-48ED-AD1C-B912A34D9C4A}"/>
                </c:ext>
              </c:extLst>
            </c:dLbl>
            <c:dLbl>
              <c:idx val="2"/>
              <c:layout>
                <c:manualLayout>
                  <c:x val="4.1281470479152997E-3"/>
                  <c:y val="-0.11660812490143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6D-48ED-AD1C-B912A34D9C4A}"/>
                </c:ext>
              </c:extLst>
            </c:dLbl>
            <c:dLbl>
              <c:idx val="3"/>
              <c:layout>
                <c:manualLayout>
                  <c:x val="-4.1504437611929436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6D-48ED-AD1C-B912A34D9C4A}"/>
                </c:ext>
              </c:extLst>
            </c:dLbl>
            <c:dLbl>
              <c:idx val="4"/>
              <c:layout>
                <c:manualLayout>
                  <c:x val="0.18312899041349329"/>
                  <c:y val="-4.2595831456114064E-2"/>
                </c:manualLayout>
              </c:layout>
              <c:tx>
                <c:rich>
                  <a:bodyPr/>
                  <a:lstStyle/>
                  <a:p>
                    <a:fld id="{7F41A028-DFB1-4294-9BEF-B21118B47F5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E4AE6FC-7CC3-4EBC-9FCF-0DC77F74E8CF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0.89%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56D-48ED-AD1C-B912A34D9C4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'Comparison-Classfication'!$F$57:$F$61</c:f>
              <c:numCache>
                <c:formatCode>_("$"* #,##0_);_("$"* \(#,##0\);_("$"* "-"_);_(@_)</c:formatCode>
                <c:ptCount val="5"/>
                <c:pt idx="0">
                  <c:v>99382688</c:v>
                </c:pt>
                <c:pt idx="1">
                  <c:v>30950663</c:v>
                </c:pt>
                <c:pt idx="2">
                  <c:v>37644217</c:v>
                </c:pt>
                <c:pt idx="3">
                  <c:v>2229954</c:v>
                </c:pt>
                <c:pt idx="4">
                  <c:v>1524058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6D-48ED-AD1C-B912A34D9C4A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56D-48ED-AD1C-B912A34D9C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56D-48ED-AD1C-B912A34D9C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56D-48ED-AD1C-B912A34D9C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56D-48ED-AD1C-B912A34D9C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56D-48ED-AD1C-B912A34D9C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'Comparison-Classfication'!$H$57:$H$61</c:f>
              <c:numCache>
                <c:formatCode>0.00%</c:formatCode>
                <c:ptCount val="5"/>
                <c:pt idx="0">
                  <c:v>0.5787094487804747</c:v>
                </c:pt>
                <c:pt idx="1">
                  <c:v>0.18022697397881043</c:v>
                </c:pt>
                <c:pt idx="2">
                  <c:v>0.21920381213519377</c:v>
                </c:pt>
                <c:pt idx="3">
                  <c:v>1.2985113163228337E-2</c:v>
                </c:pt>
                <c:pt idx="4">
                  <c:v>8.8746519422927342E-3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56D-48ED-AD1C-B912A34D9C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28575</xdr:rowOff>
    </xdr:from>
    <xdr:to>
      <xdr:col>7</xdr:col>
      <xdr:colOff>0</xdr:colOff>
      <xdr:row>34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ED9985F-C078-4D42-A3E2-108AE14CF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20</xdr:row>
      <xdr:rowOff>28574</xdr:rowOff>
    </xdr:from>
    <xdr:to>
      <xdr:col>5</xdr:col>
      <xdr:colOff>1752600</xdr:colOff>
      <xdr:row>44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CFA289-3217-4BF7-A34F-35AA5DA7B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10</xdr:row>
      <xdr:rowOff>11905</xdr:rowOff>
    </xdr:from>
    <xdr:to>
      <xdr:col>4</xdr:col>
      <xdr:colOff>1774031</xdr:colOff>
      <xdr:row>30</xdr:row>
      <xdr:rowOff>35717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9D78C7-7620-4B81-9834-154DD6D80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32</xdr:row>
      <xdr:rowOff>202406</xdr:rowOff>
    </xdr:from>
    <xdr:to>
      <xdr:col>9</xdr:col>
      <xdr:colOff>1750218</xdr:colOff>
      <xdr:row>51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02A8FA-25AC-4B47-B80C-B64436C83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1187147</xdr:colOff>
      <xdr:row>20</xdr:row>
      <xdr:rowOff>53975</xdr:rowOff>
    </xdr:from>
    <xdr:to>
      <xdr:col>6</xdr:col>
      <xdr:colOff>580722</xdr:colOff>
      <xdr:row>43</xdr:row>
      <xdr:rowOff>159806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9500FA-0481-42F2-872C-D4FB8882D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</xdr:rowOff>
    </xdr:from>
    <xdr:to>
      <xdr:col>4</xdr:col>
      <xdr:colOff>1747919</xdr:colOff>
      <xdr:row>31</xdr:row>
      <xdr:rowOff>111275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91CE8B-E3FD-4AD5-98B8-A190E3DF7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DC7633-3ACE-4546-835D-A340BC947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465667</xdr:colOff>
      <xdr:row>20</xdr:row>
      <xdr:rowOff>127000</xdr:rowOff>
    </xdr:from>
    <xdr:to>
      <xdr:col>6</xdr:col>
      <xdr:colOff>1269999</xdr:colOff>
      <xdr:row>42</xdr:row>
      <xdr:rowOff>211667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225F0-1AA6-43B7-AB59-A062FC4A1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153193</xdr:rowOff>
    </xdr:from>
    <xdr:to>
      <xdr:col>5</xdr:col>
      <xdr:colOff>117410</xdr:colOff>
      <xdr:row>30</xdr:row>
      <xdr:rowOff>146589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08AE6-0FB8-4994-BDC4-597F094EB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58D436-838B-4DED-8091-9DDD2D6D9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cole/Budget_Finance/FY%202023/FY%2023%20Preparations/Booklet/Unrestricted%20Revenue%20Budget%20Carryover%20Allo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venue%20Model/Rev&amp;Exp.Model%2001.17.07%20OIRE'S%20Enrollment%20Statistics%20%23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icole/Budget_Finance/FY%202023/FY%2023%20Preparations/Booklet/Unrestricted%20Expenditures%20Summaries%209.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"/>
      <sheetName val="Graph Compare"/>
      <sheetName val="Rev Summ"/>
      <sheetName val="Rev Detail Tuit &amp; Fees "/>
      <sheetName val="tpeg brkdown"/>
      <sheetName val="Methodology"/>
      <sheetName val="Rev Summ (2)"/>
    </sheetNames>
    <sheetDataSet>
      <sheetData sheetId="0" refreshError="1"/>
      <sheetData sheetId="1" refreshError="1"/>
      <sheetData sheetId="2">
        <row r="53">
          <cell r="B53" t="str">
            <v>State Appropriations</v>
          </cell>
          <cell r="D53">
            <v>40139033</v>
          </cell>
          <cell r="F53">
            <v>0.21499935595053923</v>
          </cell>
        </row>
        <row r="54">
          <cell r="B54" t="str">
            <v>Tuition</v>
          </cell>
          <cell r="D54">
            <v>33038685</v>
          </cell>
          <cell r="F54">
            <v>0.17706729257161577</v>
          </cell>
        </row>
        <row r="55">
          <cell r="B55" t="str">
            <v>Fees</v>
          </cell>
          <cell r="D55">
            <v>26617493</v>
          </cell>
          <cell r="F55">
            <v>0.14257303737282326</v>
          </cell>
        </row>
        <row r="56">
          <cell r="B56" t="str">
            <v>Local Taxes</v>
          </cell>
          <cell r="D56">
            <v>65888360</v>
          </cell>
          <cell r="F56">
            <v>0.35292217838524587</v>
          </cell>
        </row>
        <row r="57">
          <cell r="B57" t="str">
            <v>Other Revenues</v>
          </cell>
          <cell r="D57">
            <v>7939699</v>
          </cell>
          <cell r="F57">
            <v>4.2527934627651351E-2</v>
          </cell>
        </row>
        <row r="58">
          <cell r="B58" t="str">
            <v>HEERF Lost Revenue</v>
          </cell>
          <cell r="D58">
            <v>4082685</v>
          </cell>
          <cell r="F58">
            <v>2.1868355561752751E-2</v>
          </cell>
        </row>
        <row r="59">
          <cell r="B59" t="str">
            <v>Carryover Allocations</v>
          </cell>
          <cell r="D59">
            <v>8987781</v>
          </cell>
          <cell r="F59">
            <v>4.8041845530371725E-2</v>
          </cell>
        </row>
      </sheetData>
      <sheetData sheetId="3">
        <row r="61">
          <cell r="H61" t="str">
            <v>Percentage</v>
          </cell>
        </row>
        <row r="62">
          <cell r="C62" t="str">
            <v>State Appropriations</v>
          </cell>
          <cell r="F62">
            <v>49098912</v>
          </cell>
          <cell r="H62">
            <v>0.25278182003113064</v>
          </cell>
        </row>
        <row r="63">
          <cell r="C63" t="str">
            <v>Tuition</v>
          </cell>
          <cell r="F63">
            <v>33967161</v>
          </cell>
          <cell r="H63">
            <v>0.17487721069807902</v>
          </cell>
        </row>
        <row r="64">
          <cell r="C64" t="str">
            <v>Fees</v>
          </cell>
          <cell r="F64">
            <v>28686753</v>
          </cell>
          <cell r="H64">
            <v>0.14769145259519187</v>
          </cell>
        </row>
        <row r="65">
          <cell r="C65" t="str">
            <v>Local Taxes</v>
          </cell>
          <cell r="F65">
            <v>58273025</v>
          </cell>
          <cell r="H65">
            <v>0.30001400679142498</v>
          </cell>
        </row>
        <row r="66">
          <cell r="C66" t="str">
            <v>Other Revenues</v>
          </cell>
          <cell r="F66">
            <v>6437408</v>
          </cell>
          <cell r="H66">
            <v>3.3142480031389712E-2</v>
          </cell>
        </row>
        <row r="67">
          <cell r="C67" t="str">
            <v>HEERF Lost Revenue</v>
          </cell>
          <cell r="F67">
            <v>7738146</v>
          </cell>
          <cell r="H67">
            <v>3.9839225552423918E-2</v>
          </cell>
        </row>
        <row r="68">
          <cell r="C68" t="str">
            <v>Carryover Allocations</v>
          </cell>
          <cell r="F68">
            <v>10032943</v>
          </cell>
          <cell r="H68">
            <v>5.1653804300359894E-2</v>
          </cell>
        </row>
        <row r="74">
          <cell r="C74" t="str">
            <v>State Appropriations</v>
          </cell>
          <cell r="F74">
            <v>40139033</v>
          </cell>
          <cell r="H74">
            <v>0.21499935595053923</v>
          </cell>
        </row>
        <row r="75">
          <cell r="C75" t="str">
            <v>Tuition</v>
          </cell>
          <cell r="F75">
            <v>33038685</v>
          </cell>
          <cell r="H75">
            <v>0.17706729257161577</v>
          </cell>
        </row>
        <row r="76">
          <cell r="C76" t="str">
            <v>Fees</v>
          </cell>
          <cell r="F76">
            <v>26617493</v>
          </cell>
          <cell r="H76">
            <v>0.14257303737282326</v>
          </cell>
        </row>
        <row r="77">
          <cell r="C77" t="str">
            <v>Local Taxes</v>
          </cell>
          <cell r="F77">
            <v>65888360</v>
          </cell>
          <cell r="H77">
            <v>0.35292217838524587</v>
          </cell>
        </row>
        <row r="78">
          <cell r="C78" t="str">
            <v>Other Revenues</v>
          </cell>
          <cell r="F78">
            <v>7939699</v>
          </cell>
          <cell r="H78">
            <v>4.2527934627651351E-2</v>
          </cell>
        </row>
        <row r="79">
          <cell r="C79" t="str">
            <v>HEERF Lost Revenue</v>
          </cell>
          <cell r="F79">
            <v>4082685</v>
          </cell>
          <cell r="H79">
            <v>2.1868355561752751E-2</v>
          </cell>
        </row>
        <row r="80">
          <cell r="C80" t="str">
            <v>Carryover Allocations</v>
          </cell>
          <cell r="F80">
            <v>8987781</v>
          </cell>
          <cell r="H80">
            <v>4.8041845530371725E-2</v>
          </cell>
        </row>
      </sheetData>
      <sheetData sheetId="4"/>
      <sheetData sheetId="5">
        <row r="37">
          <cell r="D37">
            <v>48445377</v>
          </cell>
          <cell r="F37">
            <v>53896205</v>
          </cell>
          <cell r="H37">
            <v>49098912</v>
          </cell>
          <cell r="J37">
            <v>40139033</v>
          </cell>
        </row>
        <row r="91">
          <cell r="D91">
            <v>37736025</v>
          </cell>
          <cell r="F91">
            <v>29701300</v>
          </cell>
          <cell r="H91">
            <v>33967161</v>
          </cell>
          <cell r="J91">
            <v>33038685</v>
          </cell>
        </row>
        <row r="181">
          <cell r="D181">
            <v>28870091</v>
          </cell>
          <cell r="F181">
            <v>23345146</v>
          </cell>
          <cell r="H181">
            <v>28686753</v>
          </cell>
          <cell r="J181">
            <v>26617493</v>
          </cell>
        </row>
        <row r="194">
          <cell r="D194">
            <v>51707955</v>
          </cell>
          <cell r="F194">
            <v>59117516</v>
          </cell>
          <cell r="H194">
            <v>58273025</v>
          </cell>
          <cell r="J194">
            <v>65888360</v>
          </cell>
        </row>
        <row r="241">
          <cell r="D241">
            <v>8762488</v>
          </cell>
          <cell r="F241">
            <v>6366179</v>
          </cell>
          <cell r="H241">
            <v>6437408</v>
          </cell>
          <cell r="J241">
            <v>7939699</v>
          </cell>
        </row>
        <row r="247">
          <cell r="D247">
            <v>0</v>
          </cell>
          <cell r="F247">
            <v>9292568</v>
          </cell>
          <cell r="H247">
            <v>7738146</v>
          </cell>
          <cell r="J247">
            <v>4082685</v>
          </cell>
        </row>
        <row r="272">
          <cell r="D272">
            <v>0</v>
          </cell>
        </row>
        <row r="303">
          <cell r="D303">
            <v>6455238</v>
          </cell>
          <cell r="F303">
            <v>5177901</v>
          </cell>
          <cell r="H303">
            <v>10032943</v>
          </cell>
          <cell r="J303">
            <v>8987781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by Function"/>
      <sheetName val="Comparison-Function"/>
      <sheetName val="Exp by Classification"/>
      <sheetName val="Comparison-Classfication"/>
      <sheetName val="Exp Summary"/>
      <sheetName val="function summary"/>
      <sheetName val="Classification Summary"/>
      <sheetName val="Methodology"/>
    </sheetNames>
    <sheetDataSet>
      <sheetData sheetId="0">
        <row r="51">
          <cell r="A51" t="str">
            <v>Instruction</v>
          </cell>
          <cell r="D51">
            <v>82445204</v>
          </cell>
          <cell r="F51">
            <v>0.46550005510384557</v>
          </cell>
        </row>
        <row r="52">
          <cell r="A52" t="str">
            <v>Public Service</v>
          </cell>
          <cell r="D52">
            <v>1249161</v>
          </cell>
          <cell r="F52">
            <v>7.0529816911311764E-3</v>
          </cell>
        </row>
        <row r="53">
          <cell r="A53" t="str">
            <v>Academic Support</v>
          </cell>
          <cell r="D53">
            <v>19591485</v>
          </cell>
          <cell r="F53">
            <v>0.1106169541052523</v>
          </cell>
        </row>
        <row r="54">
          <cell r="A54" t="str">
            <v>Student Services</v>
          </cell>
          <cell r="D54">
            <v>11653430</v>
          </cell>
          <cell r="F54">
            <v>6.5797305894819635E-2</v>
          </cell>
        </row>
        <row r="55">
          <cell r="A55" t="str">
            <v>Institutional Support</v>
          </cell>
          <cell r="D55">
            <v>35768666</v>
          </cell>
          <cell r="F55">
            <v>0.2019561500992956</v>
          </cell>
        </row>
        <row r="56">
          <cell r="A56" t="str">
            <v>Operation &amp; Maintenance</v>
          </cell>
          <cell r="D56">
            <v>26403105</v>
          </cell>
          <cell r="F56">
            <v>0.14897655310565575</v>
          </cell>
        </row>
      </sheetData>
      <sheetData sheetId="1">
        <row r="60">
          <cell r="C60" t="str">
            <v>Instruction</v>
          </cell>
          <cell r="F60">
            <v>83188777</v>
          </cell>
          <cell r="H60">
            <v>0.48441164403192472</v>
          </cell>
        </row>
        <row r="61">
          <cell r="C61" t="str">
            <v>Public Service</v>
          </cell>
          <cell r="F61">
            <v>1418554</v>
          </cell>
          <cell r="H61">
            <v>8.2602978438793846E-3</v>
          </cell>
        </row>
        <row r="62">
          <cell r="C62" t="str">
            <v>Academic Support</v>
          </cell>
          <cell r="F62">
            <v>19481564</v>
          </cell>
          <cell r="H62">
            <v>0.1134419423614457</v>
          </cell>
        </row>
        <row r="63">
          <cell r="C63" t="str">
            <v>Student Services</v>
          </cell>
          <cell r="F63">
            <v>12413319</v>
          </cell>
          <cell r="H63">
            <v>7.2283263218098845E-2</v>
          </cell>
        </row>
        <row r="64">
          <cell r="C64" t="str">
            <v>Institutional Support</v>
          </cell>
          <cell r="F64">
            <v>29107943</v>
          </cell>
          <cell r="H64">
            <v>0.16949674020351993</v>
          </cell>
        </row>
        <row r="65">
          <cell r="C65" t="str">
            <v>Operation &amp; Maintenance</v>
          </cell>
          <cell r="F65">
            <v>26121423</v>
          </cell>
          <cell r="H65">
            <v>0.15210611234113144</v>
          </cell>
        </row>
        <row r="70">
          <cell r="C70" t="str">
            <v>Instruction</v>
          </cell>
          <cell r="F70">
            <v>82445204</v>
          </cell>
        </row>
        <row r="71">
          <cell r="C71" t="str">
            <v>Public Service</v>
          </cell>
          <cell r="F71">
            <v>1249161</v>
          </cell>
        </row>
        <row r="72">
          <cell r="C72" t="str">
            <v>Academic Support</v>
          </cell>
          <cell r="F72">
            <v>19591485</v>
          </cell>
        </row>
        <row r="73">
          <cell r="C73" t="str">
            <v>Student Services</v>
          </cell>
          <cell r="F73">
            <v>11653430</v>
          </cell>
        </row>
        <row r="74">
          <cell r="C74" t="str">
            <v>Institutional Support</v>
          </cell>
          <cell r="F74">
            <v>35768666</v>
          </cell>
        </row>
        <row r="75">
          <cell r="C75" t="str">
            <v>Operation &amp; Maintenance</v>
          </cell>
          <cell r="F75">
            <v>26403105</v>
          </cell>
        </row>
      </sheetData>
      <sheetData sheetId="2">
        <row r="54">
          <cell r="B54" t="str">
            <v>Salaries</v>
          </cell>
          <cell r="D54">
            <v>105614008</v>
          </cell>
        </row>
        <row r="55">
          <cell r="B55" t="str">
            <v>Benefits</v>
          </cell>
          <cell r="D55">
            <v>24328765</v>
          </cell>
        </row>
        <row r="56">
          <cell r="B56" t="str">
            <v>Operating</v>
          </cell>
          <cell r="D56">
            <v>41536642</v>
          </cell>
        </row>
        <row r="57">
          <cell r="B57" t="str">
            <v>Travel</v>
          </cell>
          <cell r="D57">
            <v>2347768</v>
          </cell>
        </row>
        <row r="58">
          <cell r="B58" t="str">
            <v>Capital</v>
          </cell>
          <cell r="D58">
            <v>3283868</v>
          </cell>
        </row>
      </sheetData>
      <sheetData sheetId="3">
        <row r="57">
          <cell r="C57" t="str">
            <v>Salaries</v>
          </cell>
          <cell r="F57">
            <v>99382688</v>
          </cell>
          <cell r="H57">
            <v>0.5787094487804747</v>
          </cell>
        </row>
        <row r="58">
          <cell r="C58" t="str">
            <v>Benefits</v>
          </cell>
          <cell r="F58">
            <v>30950663</v>
          </cell>
          <cell r="H58">
            <v>0.18022697397881043</v>
          </cell>
        </row>
        <row r="59">
          <cell r="C59" t="str">
            <v xml:space="preserve">Operating </v>
          </cell>
          <cell r="F59">
            <v>37644217</v>
          </cell>
          <cell r="H59">
            <v>0.21920381213519377</v>
          </cell>
        </row>
        <row r="60">
          <cell r="C60" t="str">
            <v>Travel</v>
          </cell>
          <cell r="F60">
            <v>2229954</v>
          </cell>
          <cell r="H60">
            <v>1.2985113163228337E-2</v>
          </cell>
        </row>
        <row r="61">
          <cell r="C61" t="str">
            <v>Capital</v>
          </cell>
          <cell r="F61">
            <v>1524058</v>
          </cell>
          <cell r="H61">
            <v>8.8746519422927342E-3</v>
          </cell>
        </row>
        <row r="66">
          <cell r="C66" t="str">
            <v>Salaries</v>
          </cell>
          <cell r="F66">
            <v>105614008</v>
          </cell>
        </row>
        <row r="67">
          <cell r="C67" t="str">
            <v>Benefits</v>
          </cell>
          <cell r="F67">
            <v>24328765</v>
          </cell>
        </row>
        <row r="68">
          <cell r="C68" t="str">
            <v>Operating</v>
          </cell>
          <cell r="F68">
            <v>41536642</v>
          </cell>
        </row>
        <row r="69">
          <cell r="C69" t="str">
            <v>Travel</v>
          </cell>
          <cell r="F69">
            <v>2347768</v>
          </cell>
        </row>
        <row r="70">
          <cell r="C70" t="str">
            <v>Capital</v>
          </cell>
          <cell r="F70">
            <v>3283868</v>
          </cell>
        </row>
      </sheetData>
      <sheetData sheetId="4"/>
      <sheetData sheetId="5">
        <row r="13">
          <cell r="K13">
            <v>83188777</v>
          </cell>
        </row>
        <row r="15">
          <cell r="K15">
            <v>1418554</v>
          </cell>
        </row>
        <row r="17">
          <cell r="K17">
            <v>19481564</v>
          </cell>
        </row>
        <row r="19">
          <cell r="K19">
            <v>12413319</v>
          </cell>
        </row>
        <row r="21">
          <cell r="K21">
            <v>29107943</v>
          </cell>
        </row>
        <row r="23">
          <cell r="K23">
            <v>26121423</v>
          </cell>
        </row>
      </sheetData>
      <sheetData sheetId="6">
        <row r="13">
          <cell r="K13">
            <v>99382688</v>
          </cell>
        </row>
        <row r="15">
          <cell r="K15">
            <v>30950663</v>
          </cell>
        </row>
        <row r="17">
          <cell r="K17">
            <v>37644217</v>
          </cell>
        </row>
        <row r="19">
          <cell r="K19">
            <v>2229954</v>
          </cell>
        </row>
        <row r="21">
          <cell r="K21">
            <v>1524058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TC Official Color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046937"/>
      </a:accent1>
      <a:accent2>
        <a:srgbClr val="79993D"/>
      </a:accent2>
      <a:accent3>
        <a:srgbClr val="61B4E4"/>
      </a:accent3>
      <a:accent4>
        <a:srgbClr val="49C0AF"/>
      </a:accent4>
      <a:accent5>
        <a:srgbClr val="552D81"/>
      </a:accent5>
      <a:accent6>
        <a:srgbClr val="ED7623"/>
      </a:accent6>
      <a:hlink>
        <a:srgbClr val="EB8803"/>
      </a:hlink>
      <a:folHlink>
        <a:srgbClr val="5F77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52"/>
  <sheetViews>
    <sheetView tabSelected="1" showOutlineSymbols="0" zoomScaleNormal="100" zoomScaleSheetLayoutView="87" workbookViewId="0">
      <selection activeCell="I22" sqref="I22"/>
    </sheetView>
  </sheetViews>
  <sheetFormatPr defaultColWidth="9.6640625" defaultRowHeight="15.75" x14ac:dyDescent="0.25"/>
  <cols>
    <col min="1" max="1" width="30.77734375" style="4" customWidth="1"/>
    <col min="2" max="2" width="2.77734375" style="4" customWidth="1"/>
    <col min="3" max="3" width="15.77734375" style="4" customWidth="1"/>
    <col min="4" max="4" width="2.77734375" style="4" customWidth="1"/>
    <col min="5" max="5" width="15.77734375" style="4" customWidth="1"/>
    <col min="6" max="253" width="9.6640625" style="4" customWidth="1"/>
    <col min="254" max="16384" width="9.6640625" style="4"/>
  </cols>
  <sheetData>
    <row r="1" spans="1:253" ht="23.25" x14ac:dyDescent="0.35">
      <c r="A1" s="1" t="s">
        <v>5</v>
      </c>
      <c r="B1" s="2"/>
      <c r="C1" s="3"/>
      <c r="D1" s="3"/>
      <c r="E1" s="3"/>
    </row>
    <row r="2" spans="1:253" ht="21" x14ac:dyDescent="0.35">
      <c r="A2" s="5" t="s">
        <v>10</v>
      </c>
      <c r="B2" s="2"/>
      <c r="C2" s="3"/>
      <c r="D2" s="3"/>
      <c r="E2" s="3"/>
    </row>
    <row r="3" spans="1:253" s="9" customFormat="1" ht="18.75" x14ac:dyDescent="0.3">
      <c r="A3" s="6" t="s">
        <v>13</v>
      </c>
      <c r="B3" s="7"/>
      <c r="C3" s="8"/>
      <c r="D3" s="8"/>
      <c r="E3" s="8"/>
    </row>
    <row r="4" spans="1:253" ht="15.75" customHeight="1" x14ac:dyDescent="0.25">
      <c r="B4" s="2"/>
      <c r="C4" s="3"/>
      <c r="D4" s="3"/>
      <c r="E4" s="3"/>
    </row>
    <row r="5" spans="1:253" x14ac:dyDescent="0.25">
      <c r="A5" s="2" t="s">
        <v>14</v>
      </c>
      <c r="B5" s="10"/>
      <c r="C5" s="11"/>
      <c r="D5" s="11"/>
      <c r="E5" s="11"/>
    </row>
    <row r="6" spans="1:253" ht="15.75" customHeight="1" x14ac:dyDescent="0.25">
      <c r="A6" s="10"/>
      <c r="B6" s="10"/>
      <c r="C6" s="11"/>
      <c r="D6" s="11"/>
      <c r="E6" s="11"/>
    </row>
    <row r="7" spans="1:253" ht="15.75" customHeight="1" x14ac:dyDescent="0.25">
      <c r="A7" s="12"/>
      <c r="B7" s="12"/>
      <c r="C7" s="12"/>
      <c r="D7" s="12"/>
      <c r="E7" s="12"/>
    </row>
    <row r="8" spans="1:253" ht="45.75" thickBot="1" x14ac:dyDescent="0.3">
      <c r="A8" s="13" t="s">
        <v>0</v>
      </c>
      <c r="B8" s="13"/>
      <c r="C8" s="13" t="s">
        <v>8</v>
      </c>
      <c r="D8" s="13"/>
      <c r="E8" s="13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x14ac:dyDescent="0.25">
      <c r="A9" s="15"/>
      <c r="B9" s="16"/>
      <c r="C9" s="17"/>
      <c r="D9" s="18"/>
      <c r="E9" s="17"/>
    </row>
    <row r="10" spans="1:253" ht="15" customHeight="1" x14ac:dyDescent="0.25">
      <c r="A10" s="33" t="s">
        <v>6</v>
      </c>
      <c r="B10" s="19"/>
      <c r="C10" s="37">
        <v>186693736</v>
      </c>
      <c r="D10" s="38"/>
      <c r="E10" s="37">
        <v>186693736</v>
      </c>
    </row>
    <row r="11" spans="1:253" ht="15" customHeight="1" x14ac:dyDescent="0.25">
      <c r="A11" s="33"/>
      <c r="B11" s="19"/>
      <c r="C11" s="39"/>
      <c r="D11" s="38"/>
      <c r="E11" s="39"/>
    </row>
    <row r="12" spans="1:253" ht="15" customHeight="1" x14ac:dyDescent="0.25">
      <c r="A12" s="33" t="s">
        <v>1</v>
      </c>
      <c r="B12" s="19"/>
      <c r="C12" s="37">
        <v>3519251</v>
      </c>
      <c r="D12" s="38"/>
      <c r="E12" s="37">
        <v>3519251</v>
      </c>
    </row>
    <row r="13" spans="1:253" ht="15" customHeight="1" x14ac:dyDescent="0.25">
      <c r="A13" s="33"/>
      <c r="B13" s="19"/>
      <c r="C13" s="35"/>
      <c r="D13" s="20"/>
      <c r="E13" s="35"/>
    </row>
    <row r="14" spans="1:253" ht="15" customHeight="1" x14ac:dyDescent="0.25">
      <c r="A14" s="33" t="s">
        <v>2</v>
      </c>
      <c r="B14" s="19"/>
      <c r="C14" s="34">
        <v>109408572</v>
      </c>
      <c r="D14" s="20"/>
      <c r="E14" s="34">
        <v>109408572</v>
      </c>
    </row>
    <row r="15" spans="1:253" ht="15" customHeight="1" x14ac:dyDescent="0.25">
      <c r="A15" s="33"/>
      <c r="B15" s="19"/>
      <c r="C15" s="35"/>
      <c r="D15" s="20"/>
      <c r="E15" s="35"/>
    </row>
    <row r="16" spans="1:253" ht="15" customHeight="1" x14ac:dyDescent="0.25">
      <c r="A16" s="33" t="s">
        <v>12</v>
      </c>
      <c r="B16" s="19"/>
      <c r="C16" s="34">
        <v>450</v>
      </c>
      <c r="D16" s="20"/>
      <c r="E16" s="34">
        <v>450</v>
      </c>
    </row>
    <row r="17" spans="1:5" ht="15" customHeight="1" x14ac:dyDescent="0.25">
      <c r="A17" s="33"/>
      <c r="B17" s="19"/>
      <c r="C17" s="35"/>
      <c r="D17" s="20"/>
      <c r="E17" s="35"/>
    </row>
    <row r="18" spans="1:5" ht="15" customHeight="1" x14ac:dyDescent="0.25">
      <c r="A18" s="33" t="s">
        <v>7</v>
      </c>
      <c r="B18" s="19"/>
      <c r="C18" s="34">
        <v>23311095</v>
      </c>
      <c r="D18" s="21"/>
      <c r="E18" s="34">
        <f>C18</f>
        <v>23311095</v>
      </c>
    </row>
    <row r="19" spans="1:5" ht="15" customHeight="1" x14ac:dyDescent="0.25">
      <c r="A19" s="33"/>
      <c r="B19" s="19"/>
      <c r="C19" s="36"/>
      <c r="D19" s="21"/>
      <c r="E19" s="36"/>
    </row>
    <row r="20" spans="1:5" ht="15" customHeight="1" x14ac:dyDescent="0.25">
      <c r="A20" s="33" t="s">
        <v>3</v>
      </c>
      <c r="B20" s="19"/>
      <c r="C20" s="34">
        <v>7319784</v>
      </c>
      <c r="D20" s="21"/>
      <c r="E20" s="34">
        <f>C20</f>
        <v>7319784</v>
      </c>
    </row>
    <row r="21" spans="1:5" ht="15" customHeight="1" x14ac:dyDescent="0.25">
      <c r="A21" s="33"/>
      <c r="B21" s="19"/>
      <c r="C21" s="36"/>
      <c r="D21" s="21"/>
      <c r="E21" s="36"/>
    </row>
    <row r="22" spans="1:5" ht="15" customHeight="1" x14ac:dyDescent="0.25">
      <c r="A22" s="33" t="s">
        <v>4</v>
      </c>
      <c r="B22" s="19"/>
      <c r="C22" s="34">
        <v>13275655</v>
      </c>
      <c r="D22" s="21"/>
      <c r="E22" s="34">
        <v>13275655</v>
      </c>
    </row>
    <row r="23" spans="1:5" x14ac:dyDescent="0.25">
      <c r="A23" s="22"/>
      <c r="B23" s="19"/>
      <c r="C23" s="23"/>
      <c r="D23" s="24"/>
      <c r="E23" s="23"/>
    </row>
    <row r="24" spans="1:5" x14ac:dyDescent="0.25">
      <c r="A24" s="25"/>
      <c r="B24" s="26"/>
      <c r="C24" s="27"/>
      <c r="D24" s="28"/>
      <c r="E24" s="27"/>
    </row>
    <row r="25" spans="1:5" x14ac:dyDescent="0.25">
      <c r="A25" s="25" t="s">
        <v>9</v>
      </c>
      <c r="B25" s="26"/>
      <c r="C25" s="27"/>
      <c r="D25" s="27"/>
      <c r="E25" s="27"/>
    </row>
    <row r="26" spans="1:5" x14ac:dyDescent="0.25">
      <c r="A26" s="29"/>
      <c r="B26" s="30"/>
      <c r="C26" s="31"/>
      <c r="D26" s="31"/>
      <c r="E26" s="31"/>
    </row>
    <row r="27" spans="1:5" x14ac:dyDescent="0.25">
      <c r="A27" s="29"/>
      <c r="B27" s="30"/>
      <c r="C27" s="31"/>
      <c r="D27" s="31"/>
      <c r="E27" s="31"/>
    </row>
    <row r="28" spans="1:5" x14ac:dyDescent="0.25">
      <c r="A28" s="29"/>
      <c r="B28" s="30"/>
      <c r="C28" s="31"/>
      <c r="D28" s="31"/>
      <c r="E28" s="31"/>
    </row>
    <row r="29" spans="1:5" x14ac:dyDescent="0.25">
      <c r="A29" s="14"/>
      <c r="B29" s="14"/>
      <c r="C29" s="31"/>
      <c r="D29" s="31"/>
      <c r="E29" s="31"/>
    </row>
    <row r="30" spans="1:5" x14ac:dyDescent="0.25">
      <c r="A30" s="14"/>
      <c r="B30" s="14"/>
      <c r="C30" s="31"/>
      <c r="D30" s="31"/>
      <c r="E30" s="31"/>
    </row>
    <row r="31" spans="1:5" x14ac:dyDescent="0.25">
      <c r="A31" s="14"/>
      <c r="B31" s="14"/>
      <c r="C31" s="31"/>
      <c r="D31" s="31"/>
      <c r="E31" s="31"/>
    </row>
    <row r="32" spans="1:5" x14ac:dyDescent="0.25">
      <c r="A32" s="14"/>
      <c r="B32" s="14"/>
      <c r="C32" s="31"/>
      <c r="D32" s="31"/>
      <c r="E32" s="31"/>
    </row>
    <row r="33" spans="1:5" x14ac:dyDescent="0.25">
      <c r="A33" s="14"/>
      <c r="B33" s="14"/>
      <c r="C33" s="31"/>
      <c r="D33" s="31"/>
      <c r="E33" s="31"/>
    </row>
    <row r="34" spans="1:5" x14ac:dyDescent="0.25">
      <c r="A34" s="14"/>
      <c r="B34" s="14"/>
      <c r="C34" s="31"/>
      <c r="D34" s="31"/>
      <c r="E34" s="31"/>
    </row>
    <row r="35" spans="1:5" x14ac:dyDescent="0.25">
      <c r="A35" s="14"/>
      <c r="B35" s="14"/>
      <c r="C35" s="31"/>
      <c r="D35" s="31"/>
      <c r="E35" s="31"/>
    </row>
    <row r="36" spans="1:5" x14ac:dyDescent="0.25">
      <c r="C36" s="31"/>
      <c r="D36" s="31"/>
      <c r="E36" s="31"/>
    </row>
    <row r="37" spans="1:5" x14ac:dyDescent="0.25">
      <c r="C37" s="31"/>
      <c r="D37" s="31"/>
      <c r="E37" s="31"/>
    </row>
    <row r="38" spans="1:5" x14ac:dyDescent="0.25">
      <c r="C38" s="31"/>
      <c r="D38" s="31"/>
      <c r="E38" s="31"/>
    </row>
    <row r="39" spans="1:5" x14ac:dyDescent="0.25">
      <c r="C39" s="31"/>
      <c r="D39" s="31"/>
      <c r="E39" s="31"/>
    </row>
    <row r="40" spans="1:5" x14ac:dyDescent="0.25">
      <c r="C40" s="31"/>
      <c r="D40" s="31"/>
      <c r="E40" s="31"/>
    </row>
    <row r="41" spans="1:5" x14ac:dyDescent="0.25">
      <c r="C41" s="31"/>
      <c r="D41" s="31"/>
      <c r="E41" s="31"/>
    </row>
    <row r="42" spans="1:5" x14ac:dyDescent="0.25">
      <c r="C42" s="31"/>
      <c r="D42" s="31"/>
      <c r="E42" s="31"/>
    </row>
    <row r="43" spans="1:5" x14ac:dyDescent="0.25">
      <c r="C43" s="31"/>
      <c r="D43" s="31"/>
      <c r="E43" s="31"/>
    </row>
    <row r="44" spans="1:5" x14ac:dyDescent="0.25">
      <c r="C44" s="31"/>
      <c r="D44" s="31"/>
      <c r="E44" s="31"/>
    </row>
    <row r="45" spans="1:5" x14ac:dyDescent="0.25">
      <c r="C45" s="31"/>
      <c r="D45" s="31"/>
      <c r="E45" s="31"/>
    </row>
    <row r="52" spans="5:5" x14ac:dyDescent="0.25">
      <c r="E52" s="32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BA19-DBC2-4F28-9619-F65C53A02623}">
  <sheetPr>
    <pageSetUpPr fitToPage="1"/>
  </sheetPr>
  <dimension ref="A1:J38"/>
  <sheetViews>
    <sheetView zoomScaleNormal="100" workbookViewId="0">
      <selection activeCell="H12" sqref="H12"/>
    </sheetView>
  </sheetViews>
  <sheetFormatPr defaultRowHeight="15.75" x14ac:dyDescent="0.25"/>
  <cols>
    <col min="1" max="1" width="33.77734375" style="9" customWidth="1"/>
    <col min="2" max="2" width="2" style="357" customWidth="1"/>
    <col min="3" max="3" width="18.6640625" style="9" customWidth="1"/>
    <col min="4" max="4" width="2" style="357" customWidth="1"/>
    <col min="5" max="5" width="15.77734375" style="9" customWidth="1"/>
    <col min="6" max="6" width="2" style="357" customWidth="1"/>
    <col min="7" max="7" width="15.77734375" style="357" customWidth="1"/>
    <col min="8" max="8" width="28.77734375" style="315" bestFit="1" customWidth="1"/>
    <col min="9" max="9" width="8.88671875" style="9"/>
    <col min="10" max="10" width="12.44140625" style="316" bestFit="1" customWidth="1"/>
    <col min="11" max="16384" width="8.88671875" style="9"/>
  </cols>
  <sheetData>
    <row r="1" spans="1:10" ht="23.25" x14ac:dyDescent="0.35">
      <c r="A1" s="311" t="s">
        <v>5</v>
      </c>
      <c r="B1" s="312"/>
      <c r="C1" s="311"/>
      <c r="D1" s="312"/>
      <c r="E1" s="8"/>
      <c r="F1" s="313"/>
      <c r="G1" s="314"/>
    </row>
    <row r="2" spans="1:10" ht="21" x14ac:dyDescent="0.35">
      <c r="A2" s="317" t="s">
        <v>6</v>
      </c>
      <c r="B2" s="318"/>
      <c r="C2" s="317"/>
      <c r="D2" s="318"/>
      <c r="E2" s="319"/>
      <c r="F2" s="320"/>
      <c r="G2" s="321"/>
    </row>
    <row r="3" spans="1:10" ht="18.75" x14ac:dyDescent="0.3">
      <c r="A3" s="6" t="s">
        <v>99</v>
      </c>
      <c r="B3" s="322"/>
      <c r="C3" s="6"/>
      <c r="D3" s="322"/>
      <c r="E3" s="8"/>
      <c r="F3" s="313"/>
      <c r="G3" s="314"/>
    </row>
    <row r="4" spans="1:10" ht="15" customHeight="1" x14ac:dyDescent="0.3">
      <c r="A4" s="323"/>
      <c r="B4" s="322"/>
      <c r="C4" s="6"/>
      <c r="D4" s="322"/>
      <c r="E4" s="8"/>
      <c r="F4" s="313"/>
      <c r="G4" s="314"/>
    </row>
    <row r="5" spans="1:10" x14ac:dyDescent="0.25">
      <c r="A5" s="324" t="s">
        <v>14</v>
      </c>
      <c r="B5" s="324"/>
      <c r="C5" s="324"/>
      <c r="D5" s="324"/>
      <c r="E5" s="8"/>
      <c r="F5" s="313"/>
      <c r="G5" s="314"/>
    </row>
    <row r="6" spans="1:10" ht="18" x14ac:dyDescent="0.25">
      <c r="A6" s="325"/>
      <c r="B6" s="324"/>
      <c r="C6" s="324"/>
      <c r="D6" s="324"/>
      <c r="E6" s="8"/>
      <c r="F6" s="313"/>
      <c r="G6" s="314"/>
      <c r="H6" s="326"/>
      <c r="I6" s="326"/>
      <c r="J6" s="327"/>
    </row>
    <row r="7" spans="1:10" ht="18.75" thickBot="1" x14ac:dyDescent="0.35">
      <c r="A7" s="328" t="s">
        <v>100</v>
      </c>
      <c r="B7" s="329"/>
      <c r="C7" s="328" t="s">
        <v>101</v>
      </c>
      <c r="D7" s="329"/>
      <c r="E7" s="328" t="s">
        <v>83</v>
      </c>
      <c r="F7" s="330"/>
      <c r="G7" s="330"/>
      <c r="H7" s="331"/>
      <c r="I7" s="332"/>
      <c r="J7" s="327"/>
    </row>
    <row r="8" spans="1:10" ht="18" x14ac:dyDescent="0.3">
      <c r="A8" s="330"/>
      <c r="B8" s="333"/>
      <c r="C8" s="330"/>
      <c r="D8" s="333"/>
      <c r="E8" s="330"/>
      <c r="F8" s="330"/>
      <c r="G8" s="330"/>
      <c r="H8" s="331"/>
      <c r="I8" s="334"/>
      <c r="J8" s="327"/>
    </row>
    <row r="9" spans="1:10" x14ac:dyDescent="0.25">
      <c r="A9" s="335" t="s">
        <v>59</v>
      </c>
      <c r="B9" s="333"/>
      <c r="C9" s="330"/>
      <c r="D9" s="333"/>
      <c r="E9" s="330"/>
      <c r="F9" s="330"/>
      <c r="G9" s="330"/>
    </row>
    <row r="10" spans="1:10" ht="18" x14ac:dyDescent="0.3">
      <c r="A10" s="336" t="s">
        <v>102</v>
      </c>
      <c r="B10" s="208"/>
      <c r="C10" s="337">
        <v>210027</v>
      </c>
      <c r="D10" s="208"/>
      <c r="E10" s="338">
        <v>90000</v>
      </c>
      <c r="F10" s="339"/>
      <c r="G10" s="340"/>
      <c r="H10" s="331"/>
      <c r="I10" s="332"/>
      <c r="J10" s="341"/>
    </row>
    <row r="11" spans="1:10" ht="18" x14ac:dyDescent="0.3">
      <c r="A11" s="336" t="s">
        <v>103</v>
      </c>
      <c r="B11" s="208"/>
      <c r="C11" s="337">
        <v>221301</v>
      </c>
      <c r="D11" s="208"/>
      <c r="E11" s="342">
        <v>44105</v>
      </c>
      <c r="F11" s="339"/>
      <c r="G11" s="339"/>
      <c r="H11" s="331"/>
      <c r="I11" s="332"/>
      <c r="J11" s="341"/>
    </row>
    <row r="12" spans="1:10" ht="18" x14ac:dyDescent="0.3">
      <c r="A12" s="336" t="s">
        <v>104</v>
      </c>
      <c r="B12" s="208"/>
      <c r="C12" s="337">
        <v>221402</v>
      </c>
      <c r="D12" s="208"/>
      <c r="E12" s="342">
        <v>197647</v>
      </c>
      <c r="F12" s="339"/>
      <c r="G12" s="339"/>
      <c r="H12" s="331"/>
      <c r="I12" s="332"/>
      <c r="J12" s="341"/>
    </row>
    <row r="13" spans="1:10" ht="18" x14ac:dyDescent="0.3">
      <c r="A13" s="336" t="s">
        <v>105</v>
      </c>
      <c r="B13" s="208"/>
      <c r="C13" s="337">
        <v>221407</v>
      </c>
      <c r="D13" s="208"/>
      <c r="E13" s="342">
        <v>28000</v>
      </c>
      <c r="F13" s="339"/>
      <c r="G13" s="339"/>
      <c r="H13" s="331"/>
      <c r="I13" s="332"/>
      <c r="J13" s="341"/>
    </row>
    <row r="14" spans="1:10" ht="18" x14ac:dyDescent="0.3">
      <c r="A14" s="336" t="s">
        <v>106</v>
      </c>
      <c r="B14" s="343"/>
      <c r="C14" s="337">
        <v>221415</v>
      </c>
      <c r="D14" s="343"/>
      <c r="E14" s="344">
        <v>2100058</v>
      </c>
      <c r="F14" s="345"/>
      <c r="G14" s="345"/>
      <c r="H14" s="331"/>
      <c r="I14" s="334"/>
      <c r="J14" s="341"/>
    </row>
    <row r="15" spans="1:10" ht="18" x14ac:dyDescent="0.3">
      <c r="A15" s="481" t="s">
        <v>107</v>
      </c>
      <c r="B15" s="343"/>
      <c r="C15" s="337">
        <v>600007</v>
      </c>
      <c r="D15" s="343"/>
      <c r="E15" s="344">
        <v>250000</v>
      </c>
      <c r="F15" s="345"/>
      <c r="G15" s="345"/>
      <c r="H15" s="331"/>
      <c r="I15" s="332"/>
      <c r="J15" s="341"/>
    </row>
    <row r="16" spans="1:10" ht="18" x14ac:dyDescent="0.3">
      <c r="A16" s="347" t="s">
        <v>109</v>
      </c>
      <c r="B16" s="343"/>
      <c r="C16" s="343"/>
      <c r="D16" s="343"/>
      <c r="E16" s="348">
        <f>SUM(E10:E15)</f>
        <v>2709810</v>
      </c>
      <c r="F16" s="349"/>
      <c r="G16" s="349"/>
      <c r="H16" s="331"/>
      <c r="I16" s="332"/>
      <c r="J16" s="327"/>
    </row>
    <row r="17" spans="1:10" ht="18" x14ac:dyDescent="0.3">
      <c r="A17" s="347"/>
      <c r="B17" s="343"/>
      <c r="C17" s="343"/>
      <c r="D17" s="343"/>
      <c r="E17" s="349"/>
      <c r="F17" s="349"/>
      <c r="G17" s="349"/>
      <c r="H17" s="331"/>
      <c r="I17" s="332"/>
      <c r="J17" s="327"/>
    </row>
    <row r="18" spans="1:10" x14ac:dyDescent="0.25">
      <c r="A18" s="347" t="s">
        <v>110</v>
      </c>
      <c r="B18" s="343"/>
      <c r="C18" s="343"/>
      <c r="D18" s="343"/>
      <c r="E18" s="345"/>
      <c r="F18" s="345"/>
      <c r="G18" s="345"/>
    </row>
    <row r="19" spans="1:10" x14ac:dyDescent="0.25">
      <c r="A19" s="336" t="s">
        <v>111</v>
      </c>
      <c r="B19" s="208"/>
      <c r="C19" s="337" t="s">
        <v>112</v>
      </c>
      <c r="D19" s="208"/>
      <c r="E19" s="342">
        <v>216769</v>
      </c>
      <c r="F19" s="345"/>
      <c r="G19" s="345"/>
    </row>
    <row r="20" spans="1:10" x14ac:dyDescent="0.25">
      <c r="A20" s="336" t="s">
        <v>113</v>
      </c>
      <c r="B20" s="208"/>
      <c r="C20" s="337" t="s">
        <v>114</v>
      </c>
      <c r="D20" s="208"/>
      <c r="E20" s="342">
        <v>35000</v>
      </c>
      <c r="F20" s="345"/>
      <c r="G20" s="345"/>
    </row>
    <row r="21" spans="1:10" x14ac:dyDescent="0.25">
      <c r="A21" s="336" t="s">
        <v>115</v>
      </c>
      <c r="B21" s="208"/>
      <c r="C21" s="337">
        <v>540008</v>
      </c>
      <c r="D21" s="208"/>
      <c r="E21" s="345">
        <v>87289</v>
      </c>
      <c r="F21" s="345"/>
      <c r="G21" s="345"/>
    </row>
    <row r="22" spans="1:10" ht="18" x14ac:dyDescent="0.3">
      <c r="A22" s="336" t="s">
        <v>116</v>
      </c>
      <c r="B22" s="208"/>
      <c r="C22" s="337" t="s">
        <v>108</v>
      </c>
      <c r="D22" s="208"/>
      <c r="E22" s="344">
        <v>0</v>
      </c>
      <c r="F22" s="345"/>
      <c r="G22" s="345"/>
      <c r="H22" s="331"/>
      <c r="I22" s="332"/>
      <c r="J22" s="341"/>
    </row>
    <row r="23" spans="1:10" ht="18" x14ac:dyDescent="0.3">
      <c r="A23" s="347" t="s">
        <v>117</v>
      </c>
      <c r="B23" s="208"/>
      <c r="C23" s="208"/>
      <c r="D23" s="208"/>
      <c r="E23" s="348">
        <f>SUM(E19:E22)</f>
        <v>339058</v>
      </c>
      <c r="F23" s="349"/>
      <c r="G23" s="349"/>
      <c r="H23" s="331"/>
      <c r="I23" s="332"/>
      <c r="J23" s="341"/>
    </row>
    <row r="24" spans="1:10" ht="18" x14ac:dyDescent="0.3">
      <c r="A24" s="350"/>
      <c r="B24" s="208"/>
      <c r="C24" s="208"/>
      <c r="D24" s="208"/>
      <c r="E24" s="345"/>
      <c r="F24" s="345"/>
      <c r="G24" s="345"/>
      <c r="H24" s="331"/>
      <c r="I24" s="332"/>
      <c r="J24" s="341"/>
    </row>
    <row r="25" spans="1:10" ht="18" x14ac:dyDescent="0.3">
      <c r="A25" s="347" t="s">
        <v>64</v>
      </c>
      <c r="B25" s="208"/>
      <c r="C25" s="352"/>
      <c r="D25" s="208"/>
      <c r="E25" s="345"/>
      <c r="F25" s="345"/>
      <c r="G25" s="345"/>
      <c r="H25" s="351"/>
      <c r="I25" s="332"/>
    </row>
    <row r="26" spans="1:10" ht="18" x14ac:dyDescent="0.3">
      <c r="A26" s="336" t="s">
        <v>118</v>
      </c>
      <c r="B26" s="208"/>
      <c r="C26" s="337">
        <v>450002</v>
      </c>
      <c r="D26" s="208"/>
      <c r="E26" s="344">
        <v>100000</v>
      </c>
      <c r="F26" s="345"/>
      <c r="G26" s="345"/>
      <c r="H26" s="351"/>
      <c r="I26" s="332"/>
    </row>
    <row r="27" spans="1:10" ht="18" x14ac:dyDescent="0.3">
      <c r="A27" s="336" t="s">
        <v>119</v>
      </c>
      <c r="B27" s="208"/>
      <c r="C27" s="337">
        <v>450051</v>
      </c>
      <c r="D27" s="208"/>
      <c r="E27" s="344">
        <v>80000</v>
      </c>
      <c r="F27" s="345"/>
      <c r="G27" s="345"/>
      <c r="H27" s="351"/>
      <c r="I27" s="346"/>
    </row>
    <row r="28" spans="1:10" ht="18" x14ac:dyDescent="0.3">
      <c r="A28" s="336" t="s">
        <v>120</v>
      </c>
      <c r="B28" s="208"/>
      <c r="C28" s="337">
        <v>450060</v>
      </c>
      <c r="D28" s="208"/>
      <c r="E28" s="344">
        <v>55000</v>
      </c>
      <c r="F28" s="345"/>
      <c r="G28" s="345"/>
      <c r="H28" s="351"/>
      <c r="I28" s="346"/>
    </row>
    <row r="29" spans="1:10" ht="18" x14ac:dyDescent="0.3">
      <c r="A29" s="336" t="s">
        <v>121</v>
      </c>
      <c r="B29" s="208"/>
      <c r="C29" s="337" t="s">
        <v>108</v>
      </c>
      <c r="D29" s="208"/>
      <c r="E29" s="344">
        <v>0</v>
      </c>
      <c r="F29" s="345"/>
      <c r="G29" s="345"/>
      <c r="H29" s="351"/>
      <c r="I29" s="346"/>
    </row>
    <row r="30" spans="1:10" ht="18" x14ac:dyDescent="0.3">
      <c r="A30" s="347" t="s">
        <v>122</v>
      </c>
      <c r="B30" s="208"/>
      <c r="C30" s="352"/>
      <c r="D30" s="208"/>
      <c r="E30" s="348">
        <f>SUM(E26:E29)</f>
        <v>235000</v>
      </c>
      <c r="F30" s="345"/>
      <c r="G30" s="345"/>
      <c r="H30" s="331"/>
      <c r="I30" s="332"/>
    </row>
    <row r="31" spans="1:10" ht="18.75" thickBot="1" x14ac:dyDescent="0.35">
      <c r="A31" s="347"/>
      <c r="B31" s="208"/>
      <c r="C31" s="352"/>
      <c r="D31" s="208"/>
      <c r="E31" s="349"/>
      <c r="F31" s="345"/>
      <c r="G31" s="345"/>
      <c r="H31" s="331"/>
      <c r="I31" s="332"/>
    </row>
    <row r="32" spans="1:10" ht="16.5" thickBot="1" x14ac:dyDescent="0.3">
      <c r="A32" s="353" t="s">
        <v>123</v>
      </c>
      <c r="B32" s="208"/>
      <c r="C32" s="354"/>
      <c r="D32" s="208"/>
      <c r="E32" s="355">
        <f>+E16+E23+E30</f>
        <v>3283868</v>
      </c>
      <c r="F32" s="356"/>
      <c r="G32" s="356"/>
      <c r="I32" s="357"/>
    </row>
    <row r="33" spans="1:9" s="316" customFormat="1" ht="16.5" thickTop="1" x14ac:dyDescent="0.25">
      <c r="A33" s="9"/>
      <c r="B33" s="357"/>
      <c r="C33" s="9"/>
      <c r="D33" s="357"/>
      <c r="E33" s="358"/>
      <c r="F33" s="359"/>
      <c r="G33" s="359"/>
      <c r="H33" s="315"/>
      <c r="I33" s="357"/>
    </row>
    <row r="34" spans="1:9" s="316" customFormat="1" x14ac:dyDescent="0.25">
      <c r="A34" s="9"/>
      <c r="B34" s="357"/>
      <c r="C34" s="9"/>
      <c r="D34" s="357"/>
      <c r="E34" s="360"/>
      <c r="F34" s="361"/>
      <c r="G34" s="361"/>
      <c r="H34" s="315"/>
      <c r="I34" s="357"/>
    </row>
    <row r="35" spans="1:9" s="316" customFormat="1" ht="18" x14ac:dyDescent="0.3">
      <c r="A35" s="9"/>
      <c r="B35" s="357"/>
      <c r="C35" s="9"/>
      <c r="D35" s="357"/>
      <c r="E35" s="362"/>
      <c r="F35" s="357"/>
      <c r="G35" s="357"/>
      <c r="H35" s="331"/>
      <c r="I35" s="346"/>
    </row>
    <row r="36" spans="1:9" s="316" customFormat="1" ht="18" x14ac:dyDescent="0.3">
      <c r="A36" s="9"/>
      <c r="B36" s="357"/>
      <c r="C36" s="9"/>
      <c r="D36" s="357"/>
      <c r="E36" s="362"/>
      <c r="F36" s="357"/>
      <c r="G36" s="357"/>
      <c r="H36" s="331"/>
      <c r="I36" s="332"/>
    </row>
    <row r="37" spans="1:9" s="316" customFormat="1" ht="18" x14ac:dyDescent="0.3">
      <c r="A37" s="9"/>
      <c r="B37" s="357"/>
      <c r="C37" s="9"/>
      <c r="D37" s="357"/>
      <c r="E37" s="9"/>
      <c r="F37" s="357"/>
      <c r="G37" s="357"/>
      <c r="H37" s="331"/>
      <c r="I37" s="346"/>
    </row>
    <row r="38" spans="1:9" s="316" customFormat="1" ht="18" x14ac:dyDescent="0.3">
      <c r="A38" s="9"/>
      <c r="B38" s="357"/>
      <c r="C38" s="9"/>
      <c r="D38" s="357"/>
      <c r="E38" s="9"/>
      <c r="F38" s="357"/>
      <c r="G38" s="357"/>
      <c r="H38" s="331"/>
      <c r="I38" s="332"/>
    </row>
  </sheetData>
  <printOptions horizontalCentered="1"/>
  <pageMargins left="0.3" right="0.3" top="0.5" bottom="0.5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933C-C182-4EA1-B60F-8A50C17C0454}">
  <dimension ref="A1:IY27"/>
  <sheetViews>
    <sheetView showOutlineSymbols="0" view="pageBreakPreview" zoomScaleSheetLayoutView="100" workbookViewId="0">
      <selection activeCell="C14" sqref="C14"/>
    </sheetView>
  </sheetViews>
  <sheetFormatPr defaultColWidth="9.6640625" defaultRowHeight="12.75" x14ac:dyDescent="0.2"/>
  <cols>
    <col min="1" max="1" width="15.77734375" style="367" customWidth="1"/>
    <col min="2" max="2" width="2" style="371" customWidth="1"/>
    <col min="3" max="3" width="27.77734375" style="367" customWidth="1"/>
    <col min="4" max="4" width="2" style="371" customWidth="1"/>
    <col min="5" max="5" width="15.77734375" style="367" customWidth="1"/>
    <col min="6" max="6" width="2" style="371" customWidth="1"/>
    <col min="7" max="7" width="15.77734375" style="367" customWidth="1"/>
    <col min="8" max="9" width="1.6640625" style="367" customWidth="1"/>
    <col min="10" max="16384" width="9.6640625" style="367"/>
  </cols>
  <sheetData>
    <row r="1" spans="1:259" ht="28.5" x14ac:dyDescent="0.45">
      <c r="A1" s="363" t="s">
        <v>5</v>
      </c>
      <c r="B1" s="364"/>
      <c r="C1" s="365"/>
      <c r="D1" s="366"/>
      <c r="E1" s="365"/>
      <c r="F1" s="366"/>
      <c r="G1" s="366"/>
    </row>
    <row r="2" spans="1:259" ht="24.75" x14ac:dyDescent="0.4">
      <c r="A2" s="368" t="s">
        <v>1</v>
      </c>
      <c r="B2" s="364"/>
      <c r="C2" s="365"/>
      <c r="D2" s="366"/>
      <c r="E2" s="365"/>
      <c r="F2" s="366"/>
      <c r="G2" s="366"/>
    </row>
    <row r="3" spans="1:259" ht="21.75" x14ac:dyDescent="0.35">
      <c r="A3" s="369" t="s">
        <v>124</v>
      </c>
      <c r="B3" s="364"/>
      <c r="C3" s="365"/>
      <c r="D3" s="366"/>
      <c r="E3" s="365"/>
      <c r="F3" s="366"/>
      <c r="G3" s="366"/>
    </row>
    <row r="4" spans="1:259" ht="15" customHeight="1" x14ac:dyDescent="0.35">
      <c r="A4" s="369"/>
      <c r="B4" s="364"/>
      <c r="C4" s="365"/>
      <c r="D4" s="366"/>
      <c r="E4" s="365"/>
      <c r="F4" s="366"/>
      <c r="G4" s="366"/>
    </row>
    <row r="5" spans="1:259" ht="18.75" x14ac:dyDescent="0.3">
      <c r="A5" s="370" t="s">
        <v>37</v>
      </c>
      <c r="B5" s="364"/>
      <c r="C5" s="365"/>
      <c r="D5" s="366"/>
      <c r="E5" s="365"/>
      <c r="F5" s="366"/>
      <c r="G5" s="366"/>
    </row>
    <row r="6" spans="1:259" ht="15" customHeight="1" x14ac:dyDescent="0.2">
      <c r="A6" s="366"/>
      <c r="B6" s="366"/>
      <c r="C6" s="365"/>
      <c r="D6" s="366"/>
      <c r="E6" s="365"/>
      <c r="F6" s="366"/>
      <c r="G6" s="366"/>
    </row>
    <row r="7" spans="1:259" ht="15" customHeight="1" x14ac:dyDescent="0.2">
      <c r="B7" s="364"/>
      <c r="C7" s="366"/>
      <c r="D7" s="366"/>
      <c r="E7" s="366"/>
      <c r="F7" s="366"/>
      <c r="G7" s="366"/>
    </row>
    <row r="8" spans="1:259" ht="15" customHeight="1" x14ac:dyDescent="0.2">
      <c r="A8" s="371"/>
      <c r="C8" s="371"/>
      <c r="E8" s="371"/>
      <c r="G8" s="371"/>
    </row>
    <row r="9" spans="1:259" s="209" customFormat="1" ht="15" customHeight="1" thickBot="1" x14ac:dyDescent="0.3">
      <c r="A9" s="372" t="s">
        <v>125</v>
      </c>
      <c r="B9" s="372"/>
      <c r="C9" s="372" t="s">
        <v>126</v>
      </c>
      <c r="D9" s="372"/>
      <c r="E9" s="372" t="s">
        <v>41</v>
      </c>
      <c r="F9" s="372"/>
      <c r="G9" s="372" t="s">
        <v>127</v>
      </c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  <c r="IF9" s="373"/>
      <c r="IG9" s="373"/>
      <c r="IH9" s="373"/>
      <c r="II9" s="373"/>
      <c r="IJ9" s="373"/>
      <c r="IK9" s="373"/>
      <c r="IL9" s="373"/>
      <c r="IM9" s="373"/>
      <c r="IN9" s="373"/>
      <c r="IO9" s="373"/>
      <c r="IP9" s="373"/>
      <c r="IQ9" s="373"/>
      <c r="IR9" s="373"/>
      <c r="IS9" s="373"/>
      <c r="IT9" s="373"/>
      <c r="IU9" s="373"/>
      <c r="IV9" s="373"/>
      <c r="IW9" s="373"/>
      <c r="IX9" s="373"/>
      <c r="IY9" s="373"/>
    </row>
    <row r="10" spans="1:259" s="209" customFormat="1" ht="15" customHeight="1" x14ac:dyDescent="0.25">
      <c r="A10" s="480"/>
      <c r="B10" s="375"/>
      <c r="C10" s="376"/>
      <c r="D10" s="377"/>
      <c r="E10" s="376"/>
      <c r="F10" s="377"/>
      <c r="G10" s="376"/>
    </row>
    <row r="11" spans="1:259" s="209" customFormat="1" ht="18" customHeight="1" x14ac:dyDescent="0.25">
      <c r="A11" s="379" t="s">
        <v>130</v>
      </c>
      <c r="B11" s="16"/>
      <c r="C11" s="380" t="s">
        <v>128</v>
      </c>
      <c r="D11" s="18"/>
      <c r="E11" s="381">
        <v>3738722</v>
      </c>
      <c r="F11" s="24"/>
      <c r="G11" s="381">
        <v>2003870</v>
      </c>
    </row>
    <row r="12" spans="1:259" s="209" customFormat="1" ht="18" customHeight="1" x14ac:dyDescent="0.25">
      <c r="A12" s="380"/>
      <c r="B12" s="18"/>
      <c r="C12" s="380" t="s">
        <v>129</v>
      </c>
      <c r="D12" s="18"/>
      <c r="E12" s="381">
        <v>3738722</v>
      </c>
      <c r="F12" s="24"/>
      <c r="G12" s="381">
        <v>1693536</v>
      </c>
    </row>
    <row r="13" spans="1:259" ht="15" customHeight="1" x14ac:dyDescent="0.25">
      <c r="A13" s="382"/>
      <c r="B13" s="377"/>
      <c r="C13" s="382"/>
      <c r="D13" s="377"/>
      <c r="E13" s="381"/>
      <c r="F13" s="28"/>
      <c r="G13" s="383"/>
    </row>
    <row r="14" spans="1:259" ht="15" customHeight="1" x14ac:dyDescent="0.25">
      <c r="A14" s="379" t="s">
        <v>131</v>
      </c>
      <c r="B14" s="16"/>
      <c r="C14" s="380" t="s">
        <v>128</v>
      </c>
      <c r="D14" s="18"/>
      <c r="E14" s="381">
        <v>3963217</v>
      </c>
      <c r="F14" s="24"/>
      <c r="G14" s="381">
        <f>E14</f>
        <v>3963217</v>
      </c>
    </row>
    <row r="15" spans="1:259" ht="15" customHeight="1" x14ac:dyDescent="0.25">
      <c r="A15" s="380"/>
      <c r="B15" s="18"/>
      <c r="C15" s="380" t="s">
        <v>129</v>
      </c>
      <c r="D15" s="18"/>
      <c r="E15" s="381">
        <v>3963217</v>
      </c>
      <c r="F15" s="24"/>
      <c r="G15" s="381">
        <f>E15</f>
        <v>3963217</v>
      </c>
    </row>
    <row r="16" spans="1:259" ht="15" customHeight="1" x14ac:dyDescent="0.25">
      <c r="A16" s="382"/>
      <c r="B16" s="377"/>
      <c r="C16" s="382"/>
      <c r="D16" s="377"/>
      <c r="E16" s="381"/>
      <c r="F16" s="28"/>
      <c r="G16" s="383"/>
    </row>
    <row r="17" spans="1:10" ht="15" customHeight="1" x14ac:dyDescent="0.25">
      <c r="A17" s="379" t="s">
        <v>132</v>
      </c>
      <c r="B17" s="16"/>
      <c r="C17" s="380" t="s">
        <v>128</v>
      </c>
      <c r="D17" s="18"/>
      <c r="E17" s="384">
        <v>3519251</v>
      </c>
      <c r="F17" s="24"/>
      <c r="G17" s="381"/>
      <c r="J17" s="385"/>
    </row>
    <row r="18" spans="1:10" ht="15" customHeight="1" x14ac:dyDescent="0.25">
      <c r="A18" s="380"/>
      <c r="B18" s="18"/>
      <c r="C18" s="380" t="s">
        <v>129</v>
      </c>
      <c r="D18" s="18"/>
      <c r="E18" s="384">
        <v>3519251</v>
      </c>
      <c r="F18" s="24"/>
      <c r="G18" s="381"/>
    </row>
    <row r="19" spans="1:10" ht="15" customHeight="1" x14ac:dyDescent="0.25">
      <c r="A19" s="18"/>
      <c r="B19" s="18"/>
      <c r="C19" s="18"/>
      <c r="D19" s="18"/>
      <c r="E19" s="378"/>
      <c r="F19" s="24"/>
      <c r="G19" s="378"/>
    </row>
    <row r="20" spans="1:10" ht="15" customHeight="1" x14ac:dyDescent="0.2">
      <c r="A20" s="371"/>
      <c r="G20" s="371"/>
    </row>
    <row r="21" spans="1:10" ht="15" customHeight="1" x14ac:dyDescent="0.25">
      <c r="A21" s="377" t="s">
        <v>133</v>
      </c>
      <c r="G21" s="371"/>
    </row>
    <row r="22" spans="1:10" ht="15" customHeight="1" x14ac:dyDescent="0.25">
      <c r="A22" s="377" t="s">
        <v>134</v>
      </c>
      <c r="G22" s="371"/>
    </row>
    <row r="23" spans="1:10" ht="15" customHeight="1" x14ac:dyDescent="0.2">
      <c r="C23" s="365"/>
      <c r="D23" s="366"/>
      <c r="E23" s="365"/>
      <c r="F23" s="366"/>
    </row>
    <row r="24" spans="1:10" ht="15" customHeight="1" x14ac:dyDescent="0.25">
      <c r="A24" s="386" t="s">
        <v>135</v>
      </c>
      <c r="B24" s="366"/>
      <c r="C24" s="365"/>
      <c r="D24" s="366"/>
      <c r="E24" s="365"/>
      <c r="F24" s="366"/>
      <c r="G24" s="365"/>
    </row>
    <row r="25" spans="1:10" ht="15" customHeight="1" x14ac:dyDescent="0.25">
      <c r="A25" s="386" t="s">
        <v>136</v>
      </c>
    </row>
    <row r="26" spans="1:10" ht="15" customHeight="1" x14ac:dyDescent="0.25">
      <c r="A26" s="386" t="s">
        <v>137</v>
      </c>
    </row>
    <row r="27" spans="1:10" ht="15" customHeight="1" x14ac:dyDescent="0.25">
      <c r="A27" s="386" t="s">
        <v>138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BF2A-677A-4012-9145-D5A450B12ECA}">
  <dimension ref="A1:J130"/>
  <sheetViews>
    <sheetView showOutlineSymbols="0" view="pageBreakPreview" zoomScaleSheetLayoutView="100" workbookViewId="0">
      <selection activeCell="D34" sqref="D34"/>
    </sheetView>
  </sheetViews>
  <sheetFormatPr defaultColWidth="9.6640625" defaultRowHeight="12.75" x14ac:dyDescent="0.2"/>
  <cols>
    <col min="1" max="1" width="9.6640625" style="367"/>
    <col min="2" max="2" width="15.77734375" style="392" customWidth="1"/>
    <col min="3" max="3" width="2" style="390" customWidth="1"/>
    <col min="4" max="4" width="38.109375" style="367" customWidth="1"/>
    <col min="5" max="5" width="2" style="371" customWidth="1"/>
    <col min="6" max="6" width="15.77734375" style="367" customWidth="1"/>
    <col min="7" max="7" width="2" style="371" customWidth="1"/>
    <col min="8" max="8" width="15.77734375" style="367" customWidth="1"/>
    <col min="9" max="16384" width="9.6640625" style="367"/>
  </cols>
  <sheetData>
    <row r="1" spans="1:9" ht="28.5" x14ac:dyDescent="0.45">
      <c r="A1" s="371"/>
      <c r="B1" s="387" t="s">
        <v>5</v>
      </c>
      <c r="C1" s="364"/>
      <c r="D1" s="365"/>
      <c r="E1" s="366"/>
      <c r="F1" s="365"/>
      <c r="G1" s="366"/>
      <c r="H1" s="365"/>
      <c r="I1" s="371"/>
    </row>
    <row r="2" spans="1:9" ht="24.75" x14ac:dyDescent="0.4">
      <c r="A2" s="371"/>
      <c r="B2" s="368" t="s">
        <v>2</v>
      </c>
      <c r="C2" s="364"/>
      <c r="D2" s="365"/>
      <c r="E2" s="366"/>
      <c r="F2" s="365"/>
      <c r="G2" s="366"/>
      <c r="H2" s="365"/>
      <c r="I2" s="371"/>
    </row>
    <row r="3" spans="1:9" ht="22.5" x14ac:dyDescent="0.35">
      <c r="A3" s="371"/>
      <c r="B3" s="388" t="s">
        <v>124</v>
      </c>
      <c r="C3" s="364"/>
      <c r="D3" s="365"/>
      <c r="E3" s="366"/>
      <c r="F3" s="365"/>
      <c r="G3" s="366"/>
      <c r="H3" s="365"/>
      <c r="I3" s="371"/>
    </row>
    <row r="4" spans="1:9" ht="15" customHeight="1" x14ac:dyDescent="0.35">
      <c r="A4" s="371"/>
      <c r="B4" s="388"/>
      <c r="C4" s="364"/>
      <c r="D4" s="365"/>
      <c r="E4" s="366"/>
      <c r="F4" s="365"/>
      <c r="G4" s="366"/>
      <c r="H4" s="365"/>
      <c r="I4" s="371"/>
    </row>
    <row r="5" spans="1:9" ht="18.75" x14ac:dyDescent="0.3">
      <c r="A5" s="371"/>
      <c r="B5" s="389" t="s">
        <v>37</v>
      </c>
      <c r="C5" s="364"/>
      <c r="D5" s="365"/>
      <c r="E5" s="366"/>
      <c r="F5" s="365"/>
      <c r="G5" s="366"/>
      <c r="H5" s="365"/>
      <c r="I5" s="371"/>
    </row>
    <row r="6" spans="1:9" ht="15" customHeight="1" x14ac:dyDescent="0.2">
      <c r="A6" s="371"/>
      <c r="B6" s="365"/>
      <c r="C6" s="366"/>
      <c r="D6" s="365"/>
      <c r="E6" s="366"/>
      <c r="F6" s="365"/>
      <c r="G6" s="366"/>
      <c r="H6" s="365"/>
      <c r="I6" s="371"/>
    </row>
    <row r="7" spans="1:9" ht="15" customHeight="1" x14ac:dyDescent="0.2">
      <c r="A7" s="371"/>
      <c r="B7" s="367"/>
      <c r="C7" s="364"/>
      <c r="D7" s="366"/>
      <c r="E7" s="366"/>
      <c r="F7" s="366"/>
      <c r="G7" s="366"/>
      <c r="H7" s="366"/>
      <c r="I7" s="371"/>
    </row>
    <row r="8" spans="1:9" ht="15" customHeight="1" x14ac:dyDescent="0.2">
      <c r="A8" s="371"/>
      <c r="B8" s="390"/>
      <c r="D8" s="371"/>
      <c r="F8" s="371"/>
      <c r="H8" s="371"/>
      <c r="I8" s="371"/>
    </row>
    <row r="9" spans="1:9" ht="15" customHeight="1" thickBot="1" x14ac:dyDescent="0.3">
      <c r="A9" s="371"/>
      <c r="B9" s="372" t="s">
        <v>125</v>
      </c>
      <c r="C9" s="372"/>
      <c r="D9" s="372" t="s">
        <v>139</v>
      </c>
      <c r="E9" s="372"/>
      <c r="F9" s="372" t="s">
        <v>41</v>
      </c>
      <c r="G9" s="372"/>
      <c r="H9" s="372" t="s">
        <v>140</v>
      </c>
      <c r="I9" s="371"/>
    </row>
    <row r="10" spans="1:9" ht="15" customHeight="1" x14ac:dyDescent="0.25">
      <c r="A10" s="371"/>
      <c r="B10" s="480"/>
      <c r="C10" s="375"/>
      <c r="D10" s="376"/>
      <c r="E10" s="377"/>
      <c r="F10" s="376"/>
      <c r="G10" s="377"/>
      <c r="H10" s="376"/>
      <c r="I10" s="371"/>
    </row>
    <row r="11" spans="1:9" ht="18" customHeight="1" x14ac:dyDescent="0.25">
      <c r="A11" s="371"/>
      <c r="B11" s="379" t="s">
        <v>130</v>
      </c>
      <c r="C11" s="16"/>
      <c r="D11" s="380" t="s">
        <v>141</v>
      </c>
      <c r="E11" s="18"/>
      <c r="F11" s="381">
        <v>116582667</v>
      </c>
      <c r="G11" s="24"/>
      <c r="H11" s="381">
        <v>91181714</v>
      </c>
      <c r="I11" s="371"/>
    </row>
    <row r="12" spans="1:9" ht="18" customHeight="1" x14ac:dyDescent="0.25">
      <c r="A12" s="371"/>
      <c r="B12" s="380"/>
      <c r="C12" s="18"/>
      <c r="D12" s="380" t="s">
        <v>129</v>
      </c>
      <c r="E12" s="18"/>
      <c r="F12" s="381">
        <v>116582667</v>
      </c>
      <c r="G12" s="24"/>
      <c r="H12" s="381">
        <v>90419516</v>
      </c>
      <c r="I12" s="371"/>
    </row>
    <row r="13" spans="1:9" ht="18" customHeight="1" x14ac:dyDescent="0.25">
      <c r="A13" s="371"/>
      <c r="B13" s="380"/>
      <c r="C13" s="18"/>
      <c r="D13" s="380"/>
      <c r="E13" s="18"/>
      <c r="F13" s="381"/>
      <c r="G13" s="24"/>
      <c r="H13" s="381"/>
      <c r="I13" s="371"/>
    </row>
    <row r="14" spans="1:9" ht="18" customHeight="1" x14ac:dyDescent="0.25">
      <c r="A14" s="371"/>
      <c r="B14" s="379" t="s">
        <v>131</v>
      </c>
      <c r="C14" s="16"/>
      <c r="D14" s="380" t="s">
        <v>141</v>
      </c>
      <c r="E14" s="18"/>
      <c r="F14" s="381">
        <v>176195958</v>
      </c>
      <c r="G14" s="24"/>
      <c r="H14" s="381">
        <f>F14</f>
        <v>176195958</v>
      </c>
      <c r="I14" s="371"/>
    </row>
    <row r="15" spans="1:9" ht="18" customHeight="1" x14ac:dyDescent="0.25">
      <c r="A15" s="371"/>
      <c r="B15" s="380"/>
      <c r="C15" s="18"/>
      <c r="D15" s="380" t="s">
        <v>129</v>
      </c>
      <c r="E15" s="18"/>
      <c r="F15" s="381">
        <v>176195958</v>
      </c>
      <c r="G15" s="24"/>
      <c r="H15" s="381">
        <f>F15</f>
        <v>176195958</v>
      </c>
      <c r="I15" s="371"/>
    </row>
    <row r="16" spans="1:9" ht="18" customHeight="1" x14ac:dyDescent="0.25">
      <c r="A16" s="371"/>
      <c r="B16" s="380"/>
      <c r="C16" s="18"/>
      <c r="D16" s="380"/>
      <c r="E16" s="18"/>
      <c r="F16" s="381"/>
      <c r="G16" s="24"/>
      <c r="H16" s="381"/>
      <c r="I16" s="371"/>
    </row>
    <row r="17" spans="1:10" ht="18" customHeight="1" x14ac:dyDescent="0.25">
      <c r="A17" s="371"/>
      <c r="B17" s="379" t="s">
        <v>132</v>
      </c>
      <c r="C17" s="16"/>
      <c r="D17" s="380" t="s">
        <v>141</v>
      </c>
      <c r="E17" s="18"/>
      <c r="F17" s="381">
        <v>109408572</v>
      </c>
      <c r="G17" s="24"/>
      <c r="H17" s="381"/>
      <c r="I17" s="371"/>
      <c r="J17" s="385"/>
    </row>
    <row r="18" spans="1:10" ht="18" customHeight="1" x14ac:dyDescent="0.25">
      <c r="A18" s="371"/>
      <c r="B18" s="380"/>
      <c r="C18" s="18"/>
      <c r="D18" s="380" t="s">
        <v>129</v>
      </c>
      <c r="E18" s="18"/>
      <c r="F18" s="381">
        <v>109408572</v>
      </c>
      <c r="G18" s="24"/>
      <c r="H18" s="381"/>
      <c r="I18" s="371"/>
    </row>
    <row r="19" spans="1:10" ht="18" customHeight="1" x14ac:dyDescent="0.25">
      <c r="A19" s="371"/>
      <c r="B19" s="18"/>
      <c r="C19" s="18"/>
      <c r="D19" s="18"/>
      <c r="E19" s="18"/>
      <c r="F19" s="378"/>
      <c r="G19" s="24"/>
      <c r="H19" s="378"/>
      <c r="I19" s="371"/>
    </row>
    <row r="20" spans="1:10" ht="18" customHeight="1" x14ac:dyDescent="0.25">
      <c r="A20" s="371"/>
      <c r="B20" s="18"/>
      <c r="C20" s="18"/>
      <c r="D20" s="18"/>
      <c r="E20" s="18"/>
      <c r="F20" s="378"/>
      <c r="G20" s="24"/>
      <c r="H20" s="378"/>
      <c r="I20" s="371"/>
    </row>
    <row r="21" spans="1:10" ht="18" customHeight="1" x14ac:dyDescent="0.25">
      <c r="A21" s="371"/>
      <c r="B21" s="377"/>
      <c r="C21" s="377"/>
      <c r="D21" s="377"/>
      <c r="E21" s="377"/>
      <c r="F21" s="378"/>
      <c r="G21" s="24"/>
      <c r="H21" s="378"/>
      <c r="I21" s="371"/>
    </row>
    <row r="22" spans="1:10" ht="15" customHeight="1" x14ac:dyDescent="0.25">
      <c r="A22" s="371"/>
      <c r="B22" s="25" t="s">
        <v>142</v>
      </c>
      <c r="C22" s="26"/>
      <c r="D22" s="209"/>
      <c r="E22" s="377"/>
      <c r="F22" s="209"/>
      <c r="G22" s="377"/>
      <c r="H22" s="209"/>
      <c r="I22" s="371"/>
    </row>
    <row r="23" spans="1:10" x14ac:dyDescent="0.2">
      <c r="A23" s="371"/>
      <c r="I23" s="371"/>
    </row>
    <row r="24" spans="1:10" x14ac:dyDescent="0.2">
      <c r="A24" s="371"/>
      <c r="I24" s="371"/>
    </row>
    <row r="25" spans="1:10" x14ac:dyDescent="0.2">
      <c r="A25" s="371"/>
      <c r="I25" s="371"/>
    </row>
    <row r="26" spans="1:10" ht="15" x14ac:dyDescent="0.25">
      <c r="A26" s="371"/>
      <c r="B26" s="386" t="s">
        <v>143</v>
      </c>
      <c r="I26" s="371"/>
    </row>
    <row r="27" spans="1:10" ht="15" x14ac:dyDescent="0.25">
      <c r="A27" s="371"/>
      <c r="B27" s="386" t="s">
        <v>144</v>
      </c>
      <c r="I27" s="371"/>
    </row>
    <row r="28" spans="1:10" x14ac:dyDescent="0.2">
      <c r="A28" s="371"/>
      <c r="I28" s="371"/>
    </row>
    <row r="29" spans="1:10" x14ac:dyDescent="0.2">
      <c r="A29" s="371"/>
      <c r="I29" s="371"/>
    </row>
    <row r="30" spans="1:10" x14ac:dyDescent="0.2">
      <c r="A30" s="371"/>
      <c r="I30" s="371"/>
    </row>
    <row r="31" spans="1:10" x14ac:dyDescent="0.2">
      <c r="A31" s="371"/>
      <c r="I31" s="371"/>
    </row>
    <row r="32" spans="1:10" x14ac:dyDescent="0.2">
      <c r="A32" s="371"/>
      <c r="I32" s="371"/>
    </row>
    <row r="33" spans="1:9" x14ac:dyDescent="0.2">
      <c r="A33" s="371"/>
      <c r="I33" s="371"/>
    </row>
    <row r="34" spans="1:9" x14ac:dyDescent="0.2">
      <c r="A34" s="371"/>
      <c r="I34" s="371"/>
    </row>
    <row r="35" spans="1:9" x14ac:dyDescent="0.2">
      <c r="A35" s="371"/>
      <c r="I35" s="371"/>
    </row>
    <row r="36" spans="1:9" x14ac:dyDescent="0.2">
      <c r="A36" s="371"/>
      <c r="I36" s="371"/>
    </row>
    <row r="37" spans="1:9" x14ac:dyDescent="0.2">
      <c r="A37" s="371"/>
      <c r="I37" s="371"/>
    </row>
    <row r="38" spans="1:9" x14ac:dyDescent="0.2">
      <c r="A38" s="371"/>
      <c r="I38" s="371"/>
    </row>
    <row r="39" spans="1:9" x14ac:dyDescent="0.2">
      <c r="A39" s="371"/>
      <c r="I39" s="371"/>
    </row>
    <row r="40" spans="1:9" x14ac:dyDescent="0.2">
      <c r="A40" s="371"/>
      <c r="I40" s="371"/>
    </row>
    <row r="41" spans="1:9" x14ac:dyDescent="0.2">
      <c r="A41" s="371"/>
      <c r="I41" s="371"/>
    </row>
    <row r="42" spans="1:9" x14ac:dyDescent="0.2">
      <c r="A42" s="371"/>
      <c r="I42" s="371"/>
    </row>
    <row r="43" spans="1:9" x14ac:dyDescent="0.2">
      <c r="A43" s="371"/>
      <c r="I43" s="371"/>
    </row>
    <row r="44" spans="1:9" x14ac:dyDescent="0.2">
      <c r="A44" s="371"/>
      <c r="I44" s="371"/>
    </row>
    <row r="45" spans="1:9" x14ac:dyDescent="0.2">
      <c r="A45" s="371"/>
      <c r="I45" s="371"/>
    </row>
    <row r="46" spans="1:9" x14ac:dyDescent="0.2">
      <c r="A46" s="371"/>
      <c r="I46" s="371"/>
    </row>
    <row r="47" spans="1:9" x14ac:dyDescent="0.2">
      <c r="A47" s="371"/>
      <c r="I47" s="371"/>
    </row>
    <row r="48" spans="1:9" x14ac:dyDescent="0.2">
      <c r="A48" s="371"/>
      <c r="I48" s="371"/>
    </row>
    <row r="49" spans="1:9" x14ac:dyDescent="0.2">
      <c r="A49" s="371"/>
      <c r="I49" s="371"/>
    </row>
    <row r="50" spans="1:9" x14ac:dyDescent="0.2">
      <c r="A50" s="371"/>
      <c r="I50" s="371"/>
    </row>
    <row r="51" spans="1:9" x14ac:dyDescent="0.2">
      <c r="A51" s="371"/>
      <c r="I51" s="371"/>
    </row>
    <row r="52" spans="1:9" x14ac:dyDescent="0.2">
      <c r="A52" s="371"/>
      <c r="I52" s="371"/>
    </row>
    <row r="53" spans="1:9" x14ac:dyDescent="0.2">
      <c r="A53" s="371"/>
      <c r="I53" s="371"/>
    </row>
    <row r="54" spans="1:9" x14ac:dyDescent="0.2">
      <c r="A54" s="371"/>
      <c r="I54" s="371"/>
    </row>
    <row r="55" spans="1:9" x14ac:dyDescent="0.2">
      <c r="A55" s="371"/>
      <c r="I55" s="371"/>
    </row>
    <row r="56" spans="1:9" x14ac:dyDescent="0.2">
      <c r="A56" s="371"/>
      <c r="I56" s="371"/>
    </row>
    <row r="57" spans="1:9" x14ac:dyDescent="0.2">
      <c r="A57" s="371"/>
      <c r="I57" s="371"/>
    </row>
    <row r="58" spans="1:9" x14ac:dyDescent="0.2">
      <c r="A58" s="371"/>
      <c r="I58" s="371"/>
    </row>
    <row r="59" spans="1:9" x14ac:dyDescent="0.2">
      <c r="A59" s="371"/>
      <c r="I59" s="371"/>
    </row>
    <row r="60" spans="1:9" x14ac:dyDescent="0.2">
      <c r="A60" s="371"/>
      <c r="I60" s="371"/>
    </row>
    <row r="61" spans="1:9" x14ac:dyDescent="0.2">
      <c r="A61" s="371"/>
      <c r="I61" s="371"/>
    </row>
    <row r="62" spans="1:9" x14ac:dyDescent="0.2">
      <c r="A62" s="371"/>
      <c r="I62" s="371"/>
    </row>
    <row r="63" spans="1:9" x14ac:dyDescent="0.2">
      <c r="A63" s="371"/>
      <c r="I63" s="371"/>
    </row>
    <row r="64" spans="1:9" x14ac:dyDescent="0.2">
      <c r="A64" s="371"/>
      <c r="I64" s="371"/>
    </row>
    <row r="65" spans="1:9" x14ac:dyDescent="0.2">
      <c r="A65" s="371"/>
      <c r="I65" s="371"/>
    </row>
    <row r="66" spans="1:9" x14ac:dyDescent="0.2">
      <c r="A66" s="371"/>
      <c r="I66" s="371"/>
    </row>
    <row r="67" spans="1:9" x14ac:dyDescent="0.2">
      <c r="A67" s="371"/>
      <c r="I67" s="371"/>
    </row>
    <row r="68" spans="1:9" x14ac:dyDescent="0.2">
      <c r="A68" s="371"/>
      <c r="I68" s="371"/>
    </row>
    <row r="69" spans="1:9" x14ac:dyDescent="0.2">
      <c r="A69" s="371"/>
      <c r="I69" s="371"/>
    </row>
    <row r="70" spans="1:9" x14ac:dyDescent="0.2">
      <c r="A70" s="371"/>
      <c r="I70" s="371"/>
    </row>
    <row r="71" spans="1:9" x14ac:dyDescent="0.2">
      <c r="A71" s="371"/>
      <c r="I71" s="371"/>
    </row>
    <row r="72" spans="1:9" x14ac:dyDescent="0.2">
      <c r="A72" s="371"/>
      <c r="I72" s="371"/>
    </row>
    <row r="73" spans="1:9" x14ac:dyDescent="0.2">
      <c r="A73" s="371"/>
      <c r="I73" s="371"/>
    </row>
    <row r="74" spans="1:9" x14ac:dyDescent="0.2">
      <c r="A74" s="371"/>
      <c r="I74" s="371"/>
    </row>
    <row r="75" spans="1:9" x14ac:dyDescent="0.2">
      <c r="A75" s="371"/>
      <c r="I75" s="371"/>
    </row>
    <row r="76" spans="1:9" x14ac:dyDescent="0.2">
      <c r="A76" s="371"/>
      <c r="I76" s="371"/>
    </row>
    <row r="77" spans="1:9" x14ac:dyDescent="0.2">
      <c r="A77" s="371"/>
      <c r="I77" s="371"/>
    </row>
    <row r="78" spans="1:9" x14ac:dyDescent="0.2">
      <c r="A78" s="371"/>
      <c r="I78" s="371"/>
    </row>
    <row r="79" spans="1:9" x14ac:dyDescent="0.2">
      <c r="A79" s="371"/>
      <c r="I79" s="371"/>
    </row>
    <row r="80" spans="1:9" x14ac:dyDescent="0.2">
      <c r="A80" s="371"/>
      <c r="I80" s="371"/>
    </row>
    <row r="81" spans="1:9" x14ac:dyDescent="0.2">
      <c r="A81" s="371"/>
      <c r="I81" s="371"/>
    </row>
    <row r="82" spans="1:9" x14ac:dyDescent="0.2">
      <c r="A82" s="371"/>
      <c r="I82" s="371"/>
    </row>
    <row r="83" spans="1:9" x14ac:dyDescent="0.2">
      <c r="A83" s="371"/>
      <c r="I83" s="371"/>
    </row>
    <row r="84" spans="1:9" x14ac:dyDescent="0.2">
      <c r="A84" s="371"/>
      <c r="I84" s="371"/>
    </row>
    <row r="85" spans="1:9" x14ac:dyDescent="0.2">
      <c r="A85" s="371"/>
      <c r="I85" s="371"/>
    </row>
    <row r="86" spans="1:9" x14ac:dyDescent="0.2">
      <c r="A86" s="371"/>
      <c r="I86" s="371"/>
    </row>
    <row r="87" spans="1:9" x14ac:dyDescent="0.2">
      <c r="A87" s="371"/>
      <c r="I87" s="371"/>
    </row>
    <row r="88" spans="1:9" x14ac:dyDescent="0.2">
      <c r="A88" s="371"/>
      <c r="I88" s="371"/>
    </row>
    <row r="89" spans="1:9" x14ac:dyDescent="0.2">
      <c r="A89" s="371"/>
      <c r="I89" s="371"/>
    </row>
    <row r="90" spans="1:9" x14ac:dyDescent="0.2">
      <c r="A90" s="371"/>
      <c r="I90" s="371"/>
    </row>
    <row r="91" spans="1:9" x14ac:dyDescent="0.2">
      <c r="A91" s="371"/>
      <c r="I91" s="371"/>
    </row>
    <row r="92" spans="1:9" x14ac:dyDescent="0.2">
      <c r="A92" s="371"/>
      <c r="I92" s="371"/>
    </row>
    <row r="93" spans="1:9" x14ac:dyDescent="0.2">
      <c r="A93" s="371"/>
      <c r="I93" s="371"/>
    </row>
    <row r="94" spans="1:9" x14ac:dyDescent="0.2">
      <c r="A94" s="371"/>
      <c r="I94" s="371"/>
    </row>
    <row r="95" spans="1:9" x14ac:dyDescent="0.2">
      <c r="A95" s="371"/>
      <c r="I95" s="371"/>
    </row>
    <row r="96" spans="1:9" x14ac:dyDescent="0.2">
      <c r="A96" s="371"/>
      <c r="I96" s="371"/>
    </row>
    <row r="97" spans="1:9" x14ac:dyDescent="0.2">
      <c r="A97" s="371"/>
      <c r="I97" s="371"/>
    </row>
    <row r="98" spans="1:9" x14ac:dyDescent="0.2">
      <c r="A98" s="371"/>
      <c r="I98" s="371"/>
    </row>
    <row r="99" spans="1:9" x14ac:dyDescent="0.2">
      <c r="A99" s="371"/>
      <c r="I99" s="371"/>
    </row>
    <row r="100" spans="1:9" x14ac:dyDescent="0.2">
      <c r="A100" s="371"/>
      <c r="I100" s="371"/>
    </row>
    <row r="101" spans="1:9" x14ac:dyDescent="0.2">
      <c r="A101" s="371"/>
      <c r="I101" s="371"/>
    </row>
    <row r="102" spans="1:9" x14ac:dyDescent="0.2">
      <c r="A102" s="371"/>
      <c r="I102" s="371"/>
    </row>
    <row r="103" spans="1:9" x14ac:dyDescent="0.2">
      <c r="A103" s="371"/>
      <c r="I103" s="371"/>
    </row>
    <row r="104" spans="1:9" x14ac:dyDescent="0.2">
      <c r="A104" s="371"/>
      <c r="I104" s="371"/>
    </row>
    <row r="105" spans="1:9" x14ac:dyDescent="0.2">
      <c r="A105" s="371"/>
      <c r="I105" s="371"/>
    </row>
    <row r="106" spans="1:9" x14ac:dyDescent="0.2">
      <c r="A106" s="371"/>
      <c r="I106" s="371"/>
    </row>
    <row r="107" spans="1:9" x14ac:dyDescent="0.2">
      <c r="A107" s="371"/>
      <c r="I107" s="371"/>
    </row>
    <row r="108" spans="1:9" x14ac:dyDescent="0.2">
      <c r="A108" s="371"/>
      <c r="I108" s="371"/>
    </row>
    <row r="109" spans="1:9" x14ac:dyDescent="0.2">
      <c r="A109" s="371"/>
      <c r="I109" s="371"/>
    </row>
    <row r="110" spans="1:9" x14ac:dyDescent="0.2">
      <c r="A110" s="371"/>
      <c r="I110" s="371"/>
    </row>
    <row r="111" spans="1:9" x14ac:dyDescent="0.2">
      <c r="A111" s="371"/>
      <c r="I111" s="371"/>
    </row>
    <row r="112" spans="1:9" x14ac:dyDescent="0.2">
      <c r="A112" s="371"/>
      <c r="I112" s="371"/>
    </row>
    <row r="113" spans="1:10" x14ac:dyDescent="0.2">
      <c r="A113" s="371"/>
      <c r="I113" s="371"/>
    </row>
    <row r="114" spans="1:10" x14ac:dyDescent="0.2">
      <c r="A114" s="371"/>
    </row>
    <row r="115" spans="1:10" x14ac:dyDescent="0.2">
      <c r="A115" s="371"/>
    </row>
    <row r="116" spans="1:10" x14ac:dyDescent="0.2">
      <c r="A116" s="371"/>
    </row>
    <row r="117" spans="1:10" x14ac:dyDescent="0.2">
      <c r="A117" s="371"/>
    </row>
    <row r="118" spans="1:10" s="392" customFormat="1" x14ac:dyDescent="0.2">
      <c r="A118" s="371"/>
      <c r="C118" s="390"/>
      <c r="D118" s="367"/>
      <c r="E118" s="371"/>
      <c r="F118" s="367"/>
      <c r="G118" s="371"/>
      <c r="H118" s="367"/>
      <c r="I118" s="367"/>
      <c r="J118" s="367"/>
    </row>
    <row r="119" spans="1:10" s="392" customFormat="1" x14ac:dyDescent="0.2">
      <c r="A119" s="371"/>
      <c r="C119" s="390"/>
      <c r="D119" s="367"/>
      <c r="E119" s="371"/>
      <c r="F119" s="367"/>
      <c r="G119" s="371"/>
      <c r="H119" s="367"/>
      <c r="I119" s="367"/>
      <c r="J119" s="367"/>
    </row>
    <row r="120" spans="1:10" s="392" customFormat="1" x14ac:dyDescent="0.2">
      <c r="A120" s="371"/>
      <c r="C120" s="390"/>
      <c r="D120" s="367"/>
      <c r="E120" s="371"/>
      <c r="F120" s="367"/>
      <c r="G120" s="371"/>
      <c r="H120" s="367"/>
      <c r="I120" s="367"/>
      <c r="J120" s="367"/>
    </row>
    <row r="121" spans="1:10" s="392" customFormat="1" x14ac:dyDescent="0.2">
      <c r="A121" s="371"/>
      <c r="C121" s="390"/>
      <c r="D121" s="367"/>
      <c r="E121" s="371"/>
      <c r="F121" s="367"/>
      <c r="G121" s="371"/>
      <c r="H121" s="367"/>
      <c r="I121" s="367"/>
      <c r="J121" s="367"/>
    </row>
    <row r="122" spans="1:10" s="392" customFormat="1" x14ac:dyDescent="0.2">
      <c r="A122" s="371"/>
      <c r="C122" s="390"/>
      <c r="D122" s="367"/>
      <c r="E122" s="371"/>
      <c r="F122" s="367"/>
      <c r="G122" s="371"/>
      <c r="H122" s="367"/>
      <c r="I122" s="367"/>
      <c r="J122" s="367"/>
    </row>
    <row r="123" spans="1:10" s="392" customFormat="1" x14ac:dyDescent="0.2">
      <c r="A123" s="371"/>
      <c r="C123" s="390"/>
      <c r="D123" s="367"/>
      <c r="E123" s="371"/>
      <c r="F123" s="367"/>
      <c r="G123" s="371"/>
      <c r="H123" s="367"/>
      <c r="I123" s="367"/>
      <c r="J123" s="367"/>
    </row>
    <row r="124" spans="1:10" s="392" customFormat="1" x14ac:dyDescent="0.2">
      <c r="A124" s="371"/>
      <c r="C124" s="390"/>
      <c r="D124" s="367"/>
      <c r="E124" s="371"/>
      <c r="F124" s="367"/>
      <c r="G124" s="371"/>
      <c r="H124" s="367"/>
      <c r="I124" s="367"/>
      <c r="J124" s="367"/>
    </row>
    <row r="125" spans="1:10" s="392" customFormat="1" x14ac:dyDescent="0.2">
      <c r="A125" s="371"/>
      <c r="C125" s="390"/>
      <c r="D125" s="367"/>
      <c r="E125" s="371"/>
      <c r="F125" s="367"/>
      <c r="G125" s="371"/>
      <c r="H125" s="367"/>
      <c r="I125" s="367"/>
      <c r="J125" s="367"/>
    </row>
    <row r="126" spans="1:10" s="392" customFormat="1" x14ac:dyDescent="0.2">
      <c r="A126" s="371"/>
      <c r="C126" s="390"/>
      <c r="D126" s="367"/>
      <c r="E126" s="371"/>
      <c r="F126" s="367"/>
      <c r="G126" s="371"/>
      <c r="H126" s="367"/>
      <c r="I126" s="367"/>
      <c r="J126" s="367"/>
    </row>
    <row r="127" spans="1:10" s="392" customFormat="1" x14ac:dyDescent="0.2">
      <c r="A127" s="371"/>
      <c r="C127" s="390"/>
      <c r="D127" s="367"/>
      <c r="E127" s="371"/>
      <c r="F127" s="367"/>
      <c r="G127" s="371"/>
      <c r="H127" s="367"/>
      <c r="I127" s="367"/>
      <c r="J127" s="367"/>
    </row>
    <row r="128" spans="1:10" s="392" customFormat="1" x14ac:dyDescent="0.2">
      <c r="A128" s="371"/>
      <c r="C128" s="390"/>
      <c r="D128" s="367"/>
      <c r="E128" s="371"/>
      <c r="F128" s="367"/>
      <c r="G128" s="371"/>
      <c r="H128" s="367"/>
      <c r="I128" s="367"/>
      <c r="J128" s="367"/>
    </row>
    <row r="129" spans="1:10" s="392" customFormat="1" x14ac:dyDescent="0.2">
      <c r="A129" s="371"/>
      <c r="C129" s="390"/>
      <c r="D129" s="367"/>
      <c r="E129" s="371"/>
      <c r="F129" s="367"/>
      <c r="G129" s="371"/>
      <c r="H129" s="367"/>
      <c r="I129" s="367"/>
      <c r="J129" s="367"/>
    </row>
    <row r="130" spans="1:10" s="392" customFormat="1" x14ac:dyDescent="0.2">
      <c r="A130" s="371"/>
      <c r="C130" s="390"/>
      <c r="D130" s="367"/>
      <c r="E130" s="371"/>
      <c r="F130" s="367"/>
      <c r="G130" s="371"/>
      <c r="H130" s="367"/>
      <c r="I130" s="367"/>
      <c r="J130" s="367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6067-9E6A-47A2-AF9C-B1050CC2A28C}">
  <dimension ref="A1:IY27"/>
  <sheetViews>
    <sheetView showOutlineSymbols="0" view="pageBreakPreview" zoomScaleSheetLayoutView="100" workbookViewId="0">
      <selection activeCell="N17" sqref="N17"/>
    </sheetView>
  </sheetViews>
  <sheetFormatPr defaultColWidth="9.6640625" defaultRowHeight="12.75" x14ac:dyDescent="0.2"/>
  <cols>
    <col min="1" max="1" width="15.77734375" style="367" customWidth="1"/>
    <col min="2" max="2" width="2" style="371" customWidth="1"/>
    <col min="3" max="3" width="27.77734375" style="367" customWidth="1"/>
    <col min="4" max="4" width="2" style="371" customWidth="1"/>
    <col min="5" max="5" width="15.77734375" style="367" customWidth="1"/>
    <col min="6" max="6" width="2" style="371" customWidth="1"/>
    <col min="7" max="7" width="15.77734375" style="367" customWidth="1"/>
    <col min="8" max="9" width="1.6640625" style="367" customWidth="1"/>
    <col min="10" max="16384" width="9.6640625" style="367"/>
  </cols>
  <sheetData>
    <row r="1" spans="1:259" ht="28.5" x14ac:dyDescent="0.45">
      <c r="A1" s="363" t="s">
        <v>5</v>
      </c>
      <c r="B1" s="364"/>
      <c r="C1" s="365"/>
      <c r="D1" s="366"/>
      <c r="E1" s="365"/>
      <c r="F1" s="366"/>
      <c r="G1" s="366"/>
    </row>
    <row r="2" spans="1:259" ht="24.75" x14ac:dyDescent="0.4">
      <c r="A2" s="368" t="s">
        <v>12</v>
      </c>
      <c r="B2" s="364"/>
      <c r="C2" s="365"/>
      <c r="D2" s="366"/>
      <c r="E2" s="365"/>
      <c r="F2" s="366"/>
      <c r="G2" s="366"/>
    </row>
    <row r="3" spans="1:259" ht="21.75" x14ac:dyDescent="0.35">
      <c r="A3" s="369" t="s">
        <v>124</v>
      </c>
      <c r="B3" s="364"/>
      <c r="C3" s="365"/>
      <c r="D3" s="366"/>
      <c r="E3" s="365"/>
      <c r="F3" s="366"/>
      <c r="G3" s="366"/>
    </row>
    <row r="4" spans="1:259" ht="15" customHeight="1" x14ac:dyDescent="0.35">
      <c r="A4" s="369"/>
      <c r="B4" s="364"/>
      <c r="C4" s="365"/>
      <c r="D4" s="366"/>
      <c r="E4" s="365"/>
      <c r="F4" s="366"/>
      <c r="G4" s="366"/>
    </row>
    <row r="5" spans="1:259" ht="18.75" x14ac:dyDescent="0.3">
      <c r="A5" s="370" t="s">
        <v>37</v>
      </c>
      <c r="B5" s="364"/>
      <c r="C5" s="365"/>
      <c r="D5" s="366"/>
      <c r="E5" s="365"/>
      <c r="F5" s="366"/>
      <c r="G5" s="366"/>
    </row>
    <row r="6" spans="1:259" ht="15" customHeight="1" x14ac:dyDescent="0.2">
      <c r="A6" s="366"/>
      <c r="B6" s="366"/>
      <c r="C6" s="365"/>
      <c r="D6" s="366"/>
      <c r="E6" s="365"/>
      <c r="F6" s="366"/>
      <c r="G6" s="366"/>
    </row>
    <row r="7" spans="1:259" ht="15" customHeight="1" x14ac:dyDescent="0.2">
      <c r="B7" s="364"/>
      <c r="C7" s="366"/>
      <c r="D7" s="366"/>
      <c r="E7" s="366"/>
      <c r="F7" s="366"/>
      <c r="G7" s="366"/>
    </row>
    <row r="8" spans="1:259" ht="15" customHeight="1" x14ac:dyDescent="0.2">
      <c r="A8" s="371"/>
      <c r="C8" s="371"/>
      <c r="E8" s="371"/>
      <c r="G8" s="371"/>
    </row>
    <row r="9" spans="1:259" s="209" customFormat="1" ht="15" customHeight="1" thickBot="1" x14ac:dyDescent="0.3">
      <c r="A9" s="372" t="s">
        <v>125</v>
      </c>
      <c r="B9" s="372"/>
      <c r="C9" s="372" t="s">
        <v>126</v>
      </c>
      <c r="D9" s="372"/>
      <c r="E9" s="372" t="s">
        <v>41</v>
      </c>
      <c r="F9" s="372"/>
      <c r="G9" s="372" t="s">
        <v>127</v>
      </c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  <c r="HT9" s="373"/>
      <c r="HU9" s="373"/>
      <c r="HV9" s="373"/>
      <c r="HW9" s="373"/>
      <c r="HX9" s="373"/>
      <c r="HY9" s="373"/>
      <c r="HZ9" s="373"/>
      <c r="IA9" s="373"/>
      <c r="IB9" s="373"/>
      <c r="IC9" s="373"/>
      <c r="ID9" s="373"/>
      <c r="IE9" s="373"/>
      <c r="IF9" s="373"/>
      <c r="IG9" s="373"/>
      <c r="IH9" s="373"/>
      <c r="II9" s="373"/>
      <c r="IJ9" s="373"/>
      <c r="IK9" s="373"/>
      <c r="IL9" s="373"/>
      <c r="IM9" s="373"/>
      <c r="IN9" s="373"/>
      <c r="IO9" s="373"/>
      <c r="IP9" s="373"/>
      <c r="IQ9" s="373"/>
      <c r="IR9" s="373"/>
      <c r="IS9" s="373"/>
      <c r="IT9" s="373"/>
      <c r="IU9" s="373"/>
      <c r="IV9" s="373"/>
      <c r="IW9" s="373"/>
      <c r="IX9" s="373"/>
      <c r="IY9" s="373"/>
    </row>
    <row r="10" spans="1:259" s="209" customFormat="1" ht="15" customHeight="1" x14ac:dyDescent="0.25">
      <c r="A10" s="374"/>
      <c r="B10" s="375"/>
      <c r="C10" s="376"/>
      <c r="D10" s="377"/>
      <c r="E10" s="376"/>
      <c r="F10" s="377"/>
      <c r="G10" s="376"/>
    </row>
    <row r="11" spans="1:259" s="209" customFormat="1" ht="18" customHeight="1" x14ac:dyDescent="0.25">
      <c r="A11" s="379" t="s">
        <v>130</v>
      </c>
      <c r="B11" s="16"/>
      <c r="C11" s="380" t="s">
        <v>128</v>
      </c>
      <c r="D11" s="18"/>
      <c r="E11" s="381">
        <v>1810</v>
      </c>
      <c r="F11" s="24"/>
      <c r="G11" s="381">
        <v>820</v>
      </c>
    </row>
    <row r="12" spans="1:259" s="209" customFormat="1" ht="18" customHeight="1" x14ac:dyDescent="0.25">
      <c r="A12" s="380"/>
      <c r="B12" s="18"/>
      <c r="C12" s="380" t="s">
        <v>129</v>
      </c>
      <c r="D12" s="18"/>
      <c r="E12" s="381">
        <v>1810</v>
      </c>
      <c r="F12" s="24"/>
      <c r="G12" s="381">
        <v>820</v>
      </c>
    </row>
    <row r="13" spans="1:259" ht="15" customHeight="1" x14ac:dyDescent="0.25">
      <c r="A13" s="382"/>
      <c r="B13" s="377"/>
      <c r="C13" s="382"/>
      <c r="D13" s="377"/>
      <c r="E13" s="381"/>
      <c r="F13" s="28"/>
      <c r="G13" s="383"/>
    </row>
    <row r="14" spans="1:259" ht="15" customHeight="1" x14ac:dyDescent="0.25">
      <c r="A14" s="379" t="s">
        <v>131</v>
      </c>
      <c r="B14" s="16"/>
      <c r="C14" s="380" t="s">
        <v>128</v>
      </c>
      <c r="D14" s="18"/>
      <c r="E14" s="381">
        <v>300</v>
      </c>
      <c r="F14" s="24"/>
      <c r="G14" s="381">
        <v>450</v>
      </c>
    </row>
    <row r="15" spans="1:259" ht="15" customHeight="1" x14ac:dyDescent="0.25">
      <c r="A15" s="380"/>
      <c r="B15" s="18"/>
      <c r="C15" s="380" t="s">
        <v>129</v>
      </c>
      <c r="D15" s="18"/>
      <c r="E15" s="381">
        <v>300</v>
      </c>
      <c r="F15" s="24"/>
      <c r="G15" s="381">
        <v>450</v>
      </c>
    </row>
    <row r="16" spans="1:259" ht="15" customHeight="1" x14ac:dyDescent="0.25">
      <c r="A16" s="382"/>
      <c r="B16" s="377"/>
      <c r="C16" s="382"/>
      <c r="D16" s="377"/>
      <c r="E16" s="381"/>
      <c r="F16" s="28"/>
      <c r="G16" s="383"/>
    </row>
    <row r="17" spans="1:10" ht="15" customHeight="1" x14ac:dyDescent="0.25">
      <c r="A17" s="379" t="s">
        <v>132</v>
      </c>
      <c r="B17" s="16"/>
      <c r="C17" s="380" t="s">
        <v>128</v>
      </c>
      <c r="D17" s="18"/>
      <c r="E17" s="384">
        <v>450</v>
      </c>
      <c r="F17" s="24"/>
      <c r="G17" s="381"/>
      <c r="J17" s="385"/>
    </row>
    <row r="18" spans="1:10" ht="15" customHeight="1" x14ac:dyDescent="0.25">
      <c r="A18" s="380"/>
      <c r="B18" s="18"/>
      <c r="C18" s="380" t="s">
        <v>129</v>
      </c>
      <c r="D18" s="18"/>
      <c r="E18" s="384">
        <v>450</v>
      </c>
      <c r="F18" s="24"/>
      <c r="G18" s="381"/>
    </row>
    <row r="19" spans="1:10" ht="15" customHeight="1" x14ac:dyDescent="0.25">
      <c r="A19" s="18"/>
      <c r="B19" s="18"/>
      <c r="C19" s="18"/>
      <c r="D19" s="18"/>
      <c r="E19" s="378"/>
      <c r="F19" s="24"/>
      <c r="G19" s="378"/>
    </row>
    <row r="20" spans="1:10" ht="15" customHeight="1" x14ac:dyDescent="0.2">
      <c r="A20" s="371"/>
      <c r="G20" s="371"/>
    </row>
    <row r="21" spans="1:10" ht="15" customHeight="1" x14ac:dyDescent="0.25">
      <c r="A21" s="377" t="s">
        <v>133</v>
      </c>
      <c r="G21" s="371"/>
    </row>
    <row r="22" spans="1:10" ht="15" customHeight="1" x14ac:dyDescent="0.25">
      <c r="A22" s="377" t="s">
        <v>134</v>
      </c>
      <c r="G22" s="371"/>
    </row>
    <row r="23" spans="1:10" ht="15" customHeight="1" x14ac:dyDescent="0.2">
      <c r="C23" s="365"/>
      <c r="D23" s="366"/>
      <c r="E23" s="365"/>
      <c r="F23" s="366"/>
    </row>
    <row r="24" spans="1:10" ht="15" customHeight="1" x14ac:dyDescent="0.25">
      <c r="A24" s="386" t="s">
        <v>145</v>
      </c>
      <c r="B24" s="366"/>
      <c r="C24" s="365"/>
      <c r="D24" s="366"/>
      <c r="E24" s="365"/>
      <c r="F24" s="366"/>
      <c r="G24" s="365"/>
    </row>
    <row r="25" spans="1:10" ht="15" customHeight="1" x14ac:dyDescent="0.25">
      <c r="A25" s="386"/>
    </row>
    <row r="26" spans="1:10" ht="15" customHeight="1" x14ac:dyDescent="0.25">
      <c r="A26" s="386"/>
    </row>
    <row r="27" spans="1:10" ht="15" customHeight="1" x14ac:dyDescent="0.25">
      <c r="A27" s="386"/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24BA-1571-4735-A4B2-9C9D176D8BC4}">
  <dimension ref="A1:IV48"/>
  <sheetViews>
    <sheetView showOutlineSymbols="0" view="pageBreakPreview" zoomScale="85" zoomScaleNormal="100" zoomScaleSheetLayoutView="85" workbookViewId="0">
      <selection activeCell="G14" sqref="G14"/>
    </sheetView>
  </sheetViews>
  <sheetFormatPr defaultColWidth="9.6640625" defaultRowHeight="12.75" x14ac:dyDescent="0.2"/>
  <cols>
    <col min="1" max="1" width="31.77734375" style="367" customWidth="1"/>
    <col min="2" max="2" width="2.77734375" style="371" customWidth="1"/>
    <col min="3" max="3" width="15.77734375" style="367" customWidth="1"/>
    <col min="4" max="4" width="2.77734375" style="371" customWidth="1"/>
    <col min="5" max="5" width="15.77734375" style="367" customWidth="1"/>
    <col min="6" max="16384" width="9.6640625" style="367"/>
  </cols>
  <sheetData>
    <row r="1" spans="1:256" ht="23.25" x14ac:dyDescent="0.35">
      <c r="A1" s="393" t="s">
        <v>5</v>
      </c>
      <c r="B1" s="364"/>
      <c r="C1" s="366"/>
      <c r="D1" s="366"/>
      <c r="E1" s="366"/>
    </row>
    <row r="2" spans="1:256" ht="21" x14ac:dyDescent="0.35">
      <c r="A2" s="5" t="s">
        <v>146</v>
      </c>
      <c r="B2" s="364"/>
      <c r="C2" s="366"/>
      <c r="D2" s="366"/>
      <c r="E2" s="366"/>
    </row>
    <row r="3" spans="1:256" ht="18.75" x14ac:dyDescent="0.3">
      <c r="A3" s="394" t="s">
        <v>147</v>
      </c>
      <c r="B3" s="364"/>
      <c r="C3" s="366"/>
      <c r="D3" s="366"/>
      <c r="E3" s="366"/>
    </row>
    <row r="4" spans="1:256" ht="15.75" customHeight="1" x14ac:dyDescent="0.2">
      <c r="B4" s="364"/>
      <c r="C4" s="366"/>
      <c r="D4" s="366"/>
      <c r="E4" s="366"/>
    </row>
    <row r="5" spans="1:256" ht="15.75" x14ac:dyDescent="0.25">
      <c r="A5" s="10" t="s">
        <v>14</v>
      </c>
      <c r="B5" s="366"/>
      <c r="C5" s="366"/>
      <c r="D5" s="366"/>
      <c r="E5" s="366"/>
    </row>
    <row r="6" spans="1:256" ht="15.75" customHeight="1" x14ac:dyDescent="0.2">
      <c r="B6" s="364"/>
      <c r="C6" s="366"/>
      <c r="D6" s="366"/>
      <c r="E6" s="366"/>
    </row>
    <row r="7" spans="1:256" ht="15.75" customHeight="1" x14ac:dyDescent="0.2">
      <c r="A7" s="371"/>
      <c r="C7" s="371"/>
      <c r="E7" s="371"/>
    </row>
    <row r="8" spans="1:256" ht="30.75" thickBot="1" x14ac:dyDescent="0.3">
      <c r="A8" s="395" t="s">
        <v>0</v>
      </c>
      <c r="B8" s="396"/>
      <c r="C8" s="395" t="s">
        <v>8</v>
      </c>
      <c r="D8" s="396"/>
      <c r="E8" s="395" t="s">
        <v>129</v>
      </c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2"/>
      <c r="FN8" s="392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2"/>
      <c r="GH8" s="392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2"/>
      <c r="HB8" s="392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2"/>
      <c r="HV8" s="392"/>
      <c r="HW8" s="392"/>
      <c r="HX8" s="392"/>
      <c r="HY8" s="392"/>
      <c r="HZ8" s="392"/>
      <c r="IA8" s="392"/>
      <c r="IB8" s="392"/>
      <c r="IC8" s="392"/>
      <c r="ID8" s="392"/>
      <c r="IE8" s="392"/>
      <c r="IF8" s="392"/>
      <c r="IG8" s="392"/>
      <c r="IH8" s="392"/>
      <c r="II8" s="392"/>
      <c r="IJ8" s="392"/>
      <c r="IK8" s="392"/>
      <c r="IL8" s="392"/>
      <c r="IM8" s="392"/>
      <c r="IN8" s="392"/>
      <c r="IO8" s="392"/>
      <c r="IP8" s="392"/>
      <c r="IQ8" s="392"/>
      <c r="IR8" s="392"/>
      <c r="IS8" s="392"/>
      <c r="IT8" s="392"/>
      <c r="IU8" s="392"/>
      <c r="IV8" s="392"/>
    </row>
    <row r="9" spans="1:256" ht="12.75" customHeight="1" x14ac:dyDescent="0.25">
      <c r="A9" s="397"/>
      <c r="B9" s="26"/>
      <c r="C9" s="28"/>
      <c r="D9" s="28"/>
      <c r="E9" s="28"/>
      <c r="F9" s="398"/>
    </row>
    <row r="10" spans="1:256" ht="15" customHeight="1" x14ac:dyDescent="0.25">
      <c r="A10" s="399" t="s">
        <v>148</v>
      </c>
      <c r="B10" s="26"/>
      <c r="C10" s="400">
        <v>23311095</v>
      </c>
      <c r="D10" s="401"/>
      <c r="E10" s="400">
        <f>C10</f>
        <v>23311095</v>
      </c>
      <c r="F10" s="398"/>
    </row>
    <row r="11" spans="1:256" ht="15" customHeight="1" x14ac:dyDescent="0.25">
      <c r="A11" s="399"/>
      <c r="B11" s="26"/>
      <c r="C11" s="400"/>
      <c r="D11" s="401"/>
      <c r="E11" s="400"/>
      <c r="F11" s="398"/>
    </row>
    <row r="12" spans="1:256" ht="15" customHeight="1" x14ac:dyDescent="0.25">
      <c r="A12" s="399" t="s">
        <v>149</v>
      </c>
      <c r="B12" s="26"/>
      <c r="C12" s="402">
        <v>7319784</v>
      </c>
      <c r="D12" s="403"/>
      <c r="E12" s="402">
        <f>C12</f>
        <v>7319784</v>
      </c>
      <c r="F12" s="398"/>
    </row>
    <row r="13" spans="1:256" ht="15" customHeight="1" x14ac:dyDescent="0.25">
      <c r="A13" s="399"/>
      <c r="B13" s="26"/>
      <c r="C13" s="402"/>
      <c r="D13" s="403"/>
      <c r="E13" s="402"/>
      <c r="F13" s="398"/>
    </row>
    <row r="14" spans="1:256" ht="15" customHeight="1" x14ac:dyDescent="0.25">
      <c r="A14" s="399" t="s">
        <v>150</v>
      </c>
      <c r="B14" s="26"/>
      <c r="C14" s="402">
        <v>13275655</v>
      </c>
      <c r="D14" s="403"/>
      <c r="E14" s="402">
        <f>C14</f>
        <v>13275655</v>
      </c>
      <c r="F14" s="398"/>
    </row>
    <row r="15" spans="1:256" ht="15" x14ac:dyDescent="0.25">
      <c r="A15" s="26"/>
      <c r="B15" s="26"/>
      <c r="C15" s="28" t="s">
        <v>35</v>
      </c>
      <c r="D15" s="28"/>
      <c r="E15" s="28"/>
      <c r="F15" s="398"/>
    </row>
    <row r="16" spans="1:256" ht="15" x14ac:dyDescent="0.25">
      <c r="A16" s="26"/>
      <c r="B16" s="26"/>
      <c r="C16" s="28"/>
      <c r="D16" s="28"/>
      <c r="E16" s="28"/>
      <c r="F16" s="398"/>
    </row>
    <row r="17" spans="1:6" ht="15" x14ac:dyDescent="0.25">
      <c r="A17" s="26"/>
      <c r="B17" s="26"/>
      <c r="C17" s="28"/>
      <c r="D17" s="28"/>
      <c r="E17" s="28"/>
      <c r="F17" s="398"/>
    </row>
    <row r="18" spans="1:6" ht="15" x14ac:dyDescent="0.25">
      <c r="A18" s="26" t="s">
        <v>151</v>
      </c>
      <c r="B18" s="26"/>
      <c r="C18" s="28"/>
      <c r="D18" s="28"/>
      <c r="E18" s="28"/>
      <c r="F18" s="398"/>
    </row>
    <row r="19" spans="1:6" ht="15" x14ac:dyDescent="0.25">
      <c r="A19" s="26"/>
      <c r="B19" s="26"/>
      <c r="C19" s="28"/>
      <c r="D19" s="28"/>
      <c r="E19" s="28"/>
      <c r="F19" s="398"/>
    </row>
    <row r="20" spans="1:6" ht="15" x14ac:dyDescent="0.25">
      <c r="A20" s="386" t="s">
        <v>152</v>
      </c>
      <c r="B20" s="26"/>
      <c r="C20" s="28"/>
      <c r="D20" s="28"/>
      <c r="E20" s="28"/>
      <c r="F20" s="398"/>
    </row>
    <row r="21" spans="1:6" ht="15" x14ac:dyDescent="0.25">
      <c r="A21" s="386" t="s">
        <v>153</v>
      </c>
      <c r="B21" s="26"/>
      <c r="C21" s="28"/>
      <c r="D21" s="28"/>
      <c r="E21" s="28"/>
      <c r="F21" s="398"/>
    </row>
    <row r="22" spans="1:6" ht="15" x14ac:dyDescent="0.25">
      <c r="A22" s="386"/>
      <c r="B22" s="26"/>
      <c r="C22" s="28"/>
      <c r="D22" s="28"/>
      <c r="E22" s="28"/>
      <c r="F22" s="398"/>
    </row>
    <row r="23" spans="1:6" ht="15" x14ac:dyDescent="0.25">
      <c r="A23" s="386" t="s">
        <v>154</v>
      </c>
      <c r="B23" s="26"/>
      <c r="C23" s="28"/>
      <c r="D23" s="28"/>
      <c r="E23" s="28"/>
      <c r="F23" s="398"/>
    </row>
    <row r="24" spans="1:6" ht="15" x14ac:dyDescent="0.25">
      <c r="A24" s="386" t="s">
        <v>155</v>
      </c>
      <c r="B24" s="26"/>
      <c r="C24" s="28"/>
      <c r="D24" s="28"/>
      <c r="E24" s="28"/>
      <c r="F24" s="398"/>
    </row>
    <row r="25" spans="1:6" ht="15" x14ac:dyDescent="0.25">
      <c r="A25" s="386"/>
      <c r="B25" s="375"/>
      <c r="C25" s="28"/>
      <c r="D25" s="28"/>
      <c r="E25" s="28"/>
      <c r="F25" s="398"/>
    </row>
    <row r="26" spans="1:6" ht="15" x14ac:dyDescent="0.25">
      <c r="A26" s="386" t="s">
        <v>156</v>
      </c>
      <c r="B26" s="375"/>
      <c r="C26" s="28"/>
      <c r="D26" s="28"/>
      <c r="E26" s="28"/>
      <c r="F26" s="398"/>
    </row>
    <row r="27" spans="1:6" ht="15" x14ac:dyDescent="0.25">
      <c r="A27" s="386" t="s">
        <v>157</v>
      </c>
      <c r="B27" s="375"/>
      <c r="C27" s="28"/>
      <c r="D27" s="28"/>
      <c r="E27" s="28"/>
      <c r="F27" s="398"/>
    </row>
    <row r="28" spans="1:6" ht="15" x14ac:dyDescent="0.25">
      <c r="A28" s="375"/>
      <c r="B28" s="375"/>
      <c r="C28" s="28"/>
      <c r="D28" s="28"/>
      <c r="E28" s="28"/>
      <c r="F28" s="398"/>
    </row>
    <row r="29" spans="1:6" ht="15" x14ac:dyDescent="0.25">
      <c r="A29" s="375"/>
      <c r="B29" s="375"/>
      <c r="C29" s="28"/>
      <c r="D29" s="28"/>
      <c r="E29" s="28"/>
      <c r="F29" s="398"/>
    </row>
    <row r="30" spans="1:6" ht="15" x14ac:dyDescent="0.25">
      <c r="A30" s="375"/>
      <c r="B30" s="375"/>
      <c r="C30" s="28"/>
      <c r="D30" s="28"/>
      <c r="E30" s="28"/>
      <c r="F30" s="398"/>
    </row>
    <row r="31" spans="1:6" ht="15" x14ac:dyDescent="0.25">
      <c r="A31" s="375"/>
      <c r="B31" s="375"/>
      <c r="C31" s="28"/>
      <c r="D31" s="28"/>
      <c r="E31" s="28"/>
      <c r="F31" s="398"/>
    </row>
    <row r="32" spans="1:6" ht="15" x14ac:dyDescent="0.25">
      <c r="A32" s="377"/>
      <c r="B32" s="377"/>
      <c r="C32" s="28"/>
      <c r="D32" s="28"/>
      <c r="E32" s="28"/>
      <c r="F32" s="398"/>
    </row>
    <row r="33" spans="1:6" ht="15" x14ac:dyDescent="0.25">
      <c r="A33" s="377"/>
      <c r="B33" s="377"/>
      <c r="C33" s="28"/>
      <c r="D33" s="28"/>
      <c r="E33" s="28"/>
      <c r="F33" s="398"/>
    </row>
    <row r="34" spans="1:6" ht="15" x14ac:dyDescent="0.25">
      <c r="A34" s="377"/>
      <c r="B34" s="377"/>
      <c r="C34" s="28"/>
      <c r="D34" s="28"/>
      <c r="E34" s="28"/>
      <c r="F34" s="398"/>
    </row>
    <row r="35" spans="1:6" x14ac:dyDescent="0.2">
      <c r="A35" s="371"/>
      <c r="C35" s="391"/>
      <c r="D35" s="391"/>
      <c r="E35" s="391"/>
      <c r="F35" s="398"/>
    </row>
    <row r="36" spans="1:6" x14ac:dyDescent="0.2">
      <c r="A36" s="371"/>
      <c r="C36" s="391"/>
      <c r="D36" s="391"/>
      <c r="E36" s="391"/>
      <c r="F36" s="398"/>
    </row>
    <row r="37" spans="1:6" x14ac:dyDescent="0.2">
      <c r="A37" s="371"/>
      <c r="C37" s="391"/>
      <c r="D37" s="391"/>
      <c r="E37" s="391"/>
      <c r="F37" s="398"/>
    </row>
    <row r="38" spans="1:6" x14ac:dyDescent="0.2">
      <c r="A38" s="371"/>
      <c r="C38" s="391"/>
      <c r="D38" s="391"/>
      <c r="E38" s="391"/>
      <c r="F38" s="398"/>
    </row>
    <row r="39" spans="1:6" x14ac:dyDescent="0.2">
      <c r="A39" s="371"/>
      <c r="C39" s="391"/>
      <c r="D39" s="391"/>
      <c r="E39" s="391"/>
      <c r="F39" s="398"/>
    </row>
    <row r="40" spans="1:6" x14ac:dyDescent="0.2">
      <c r="A40" s="371"/>
      <c r="C40" s="391"/>
      <c r="D40" s="391"/>
      <c r="E40" s="391"/>
      <c r="F40" s="398"/>
    </row>
    <row r="41" spans="1:6" x14ac:dyDescent="0.2">
      <c r="A41" s="371"/>
      <c r="C41" s="391"/>
      <c r="D41" s="391"/>
      <c r="E41" s="391"/>
      <c r="F41" s="398"/>
    </row>
    <row r="42" spans="1:6" x14ac:dyDescent="0.2">
      <c r="A42" s="371"/>
      <c r="C42" s="371"/>
      <c r="E42" s="371"/>
    </row>
    <row r="48" spans="1:6" x14ac:dyDescent="0.2">
      <c r="E48" s="404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49F1-3C45-45A7-8C2B-DF0E340F29DE}">
  <dimension ref="A1:O2079"/>
  <sheetViews>
    <sheetView showOutlineSymbols="0" view="pageBreakPreview" zoomScaleNormal="100" zoomScaleSheetLayoutView="100" workbookViewId="0">
      <pane xSplit="2" ySplit="12" topLeftCell="C13" activePane="bottomRight" state="frozen"/>
      <selection activeCell="AA55" sqref="AA55"/>
      <selection pane="topRight" activeCell="AA55" sqref="AA55"/>
      <selection pane="bottomLeft" activeCell="AA55" sqref="AA55"/>
      <selection pane="bottomRight" activeCell="G17" sqref="G17"/>
    </sheetView>
  </sheetViews>
  <sheetFormatPr defaultColWidth="9.6640625" defaultRowHeight="22.5" x14ac:dyDescent="0.35"/>
  <cols>
    <col min="1" max="1" width="35.21875" style="125" customWidth="1"/>
    <col min="2" max="2" width="2" style="146" customWidth="1"/>
    <col min="3" max="3" width="12.77734375" style="125" hidden="1" customWidth="1"/>
    <col min="4" max="4" width="2" style="125" hidden="1" customWidth="1"/>
    <col min="5" max="5" width="12.77734375" style="125" hidden="1" customWidth="1"/>
    <col min="6" max="6" width="2" style="125" hidden="1" customWidth="1"/>
    <col min="7" max="7" width="12.77734375" style="125" customWidth="1"/>
    <col min="8" max="8" width="2" style="125" customWidth="1"/>
    <col min="9" max="9" width="12.77734375" style="125" customWidth="1"/>
    <col min="10" max="10" width="2" style="143" customWidth="1"/>
    <col min="11" max="11" width="12.77734375" style="125" customWidth="1"/>
    <col min="12" max="12" width="2" style="125" customWidth="1"/>
    <col min="13" max="13" width="12.77734375" style="125" customWidth="1"/>
    <col min="14" max="14" width="2" style="125" customWidth="1"/>
    <col min="15" max="15" width="12.77734375" style="125" customWidth="1"/>
    <col min="16" max="16384" width="9.6640625" style="125"/>
  </cols>
  <sheetData>
    <row r="1" spans="1:15" s="132" customFormat="1" ht="36" x14ac:dyDescent="0.55000000000000004">
      <c r="A1" s="405" t="s">
        <v>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s="132" customFormat="1" ht="32.25" x14ac:dyDescent="0.5">
      <c r="A2" s="406" t="s">
        <v>158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</row>
    <row r="3" spans="1:15" s="132" customFormat="1" ht="28.5" x14ac:dyDescent="0.45">
      <c r="A3" s="407" t="s">
        <v>159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s="132" customFormat="1" ht="28.5" x14ac:dyDescent="0.45">
      <c r="A4" s="407" t="s">
        <v>160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15" s="132" customFormat="1" ht="27" customHeight="1" x14ac:dyDescent="0.5">
      <c r="A5" s="216"/>
      <c r="B5" s="128"/>
      <c r="J5" s="408"/>
    </row>
    <row r="6" spans="1:15" s="132" customFormat="1" ht="24.75" x14ac:dyDescent="0.4">
      <c r="A6" s="409" t="s">
        <v>30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</row>
    <row r="7" spans="1:15" s="132" customFormat="1" ht="18" customHeight="1" x14ac:dyDescent="0.35">
      <c r="A7" s="388"/>
      <c r="B7" s="128"/>
      <c r="J7" s="408"/>
    </row>
    <row r="8" spans="1:15" s="132" customFormat="1" ht="18" customHeight="1" x14ac:dyDescent="0.45">
      <c r="A8" s="410"/>
      <c r="B8" s="128"/>
      <c r="J8" s="408"/>
    </row>
    <row r="9" spans="1:15" ht="18" customHeight="1" x14ac:dyDescent="0.35">
      <c r="A9" s="388"/>
      <c r="B9" s="157"/>
      <c r="C9" s="143"/>
      <c r="D9" s="143"/>
      <c r="F9" s="143"/>
    </row>
    <row r="10" spans="1:15" ht="18" customHeight="1" x14ac:dyDescent="0.35">
      <c r="B10" s="411"/>
      <c r="C10" s="143"/>
      <c r="D10" s="143"/>
      <c r="F10" s="143"/>
    </row>
    <row r="11" spans="1:15" ht="18" customHeight="1" x14ac:dyDescent="0.35">
      <c r="A11" s="412"/>
      <c r="B11" s="413"/>
      <c r="C11" s="414" t="s">
        <v>38</v>
      </c>
      <c r="D11" s="415"/>
      <c r="E11" s="414" t="s">
        <v>38</v>
      </c>
      <c r="F11" s="415"/>
      <c r="G11" s="414" t="s">
        <v>39</v>
      </c>
      <c r="H11" s="414"/>
      <c r="I11" s="414" t="s">
        <v>39</v>
      </c>
      <c r="J11" s="414"/>
      <c r="K11" s="414" t="s">
        <v>40</v>
      </c>
      <c r="M11" s="414" t="s">
        <v>40</v>
      </c>
      <c r="O11" s="414" t="s">
        <v>42</v>
      </c>
    </row>
    <row r="12" spans="1:15" ht="18" customHeight="1" thickBot="1" x14ac:dyDescent="0.4">
      <c r="A12" s="416" t="s">
        <v>161</v>
      </c>
      <c r="B12" s="413"/>
      <c r="C12" s="417" t="s">
        <v>41</v>
      </c>
      <c r="D12" s="415"/>
      <c r="E12" s="417" t="s">
        <v>45</v>
      </c>
      <c r="F12" s="415"/>
      <c r="G12" s="417" t="s">
        <v>41</v>
      </c>
      <c r="H12" s="414"/>
      <c r="I12" s="417" t="s">
        <v>45</v>
      </c>
      <c r="J12" s="414"/>
      <c r="K12" s="417" t="s">
        <v>41</v>
      </c>
      <c r="M12" s="417" t="s">
        <v>46</v>
      </c>
      <c r="O12" s="417" t="s">
        <v>41</v>
      </c>
    </row>
    <row r="13" spans="1:15" s="146" customFormat="1" ht="18" customHeight="1" x14ac:dyDescent="0.35">
      <c r="A13" s="418"/>
      <c r="B13" s="419"/>
      <c r="C13" s="418"/>
      <c r="D13" s="418"/>
      <c r="E13" s="418"/>
      <c r="F13" s="418"/>
      <c r="G13" s="418"/>
      <c r="H13" s="418"/>
      <c r="I13" s="418"/>
      <c r="J13" s="418"/>
      <c r="K13" s="418"/>
    </row>
    <row r="14" spans="1:15" s="146" customFormat="1" ht="18" customHeight="1" x14ac:dyDescent="0.35">
      <c r="A14" s="421" t="s">
        <v>162</v>
      </c>
      <c r="B14" s="418"/>
      <c r="C14" s="422" t="e">
        <f>SUM(#REF!)</f>
        <v>#REF!</v>
      </c>
      <c r="D14" s="418"/>
      <c r="E14" s="422" t="e">
        <f>SUM(#REF!)</f>
        <v>#REF!</v>
      </c>
      <c r="F14" s="418"/>
      <c r="G14" s="422">
        <v>13318</v>
      </c>
      <c r="H14" s="420"/>
      <c r="I14" s="422">
        <v>49242.509999999995</v>
      </c>
      <c r="J14" s="420"/>
      <c r="K14" s="422">
        <v>50216.474999999999</v>
      </c>
      <c r="M14" s="422">
        <v>84496.40400000001</v>
      </c>
      <c r="O14" s="422">
        <v>90132.819999999992</v>
      </c>
    </row>
    <row r="15" spans="1:15" s="146" customFormat="1" ht="18" customHeight="1" x14ac:dyDescent="0.35">
      <c r="A15" s="423"/>
      <c r="B15" s="423"/>
      <c r="C15" s="424"/>
      <c r="D15" s="418"/>
      <c r="E15" s="413"/>
      <c r="F15" s="418"/>
      <c r="G15" s="413"/>
      <c r="H15" s="413"/>
      <c r="I15" s="413"/>
      <c r="J15" s="418"/>
      <c r="K15" s="413"/>
    </row>
    <row r="16" spans="1:15" s="146" customFormat="1" ht="18" customHeight="1" x14ac:dyDescent="0.35">
      <c r="A16" s="423"/>
      <c r="B16" s="423"/>
      <c r="C16" s="424"/>
      <c r="D16" s="418"/>
      <c r="E16" s="413"/>
      <c r="F16" s="418"/>
      <c r="G16" s="413"/>
      <c r="H16" s="413"/>
      <c r="I16" s="413"/>
      <c r="J16" s="418"/>
      <c r="K16" s="413"/>
    </row>
    <row r="17" spans="1:15" s="146" customFormat="1" ht="18" customHeight="1" x14ac:dyDescent="0.35">
      <c r="A17" s="412" t="s">
        <v>163</v>
      </c>
      <c r="B17" s="423"/>
      <c r="C17" s="424"/>
      <c r="D17" s="418"/>
      <c r="E17" s="413"/>
      <c r="F17" s="418"/>
      <c r="G17" s="413"/>
      <c r="H17" s="413"/>
      <c r="I17" s="413"/>
      <c r="J17" s="418"/>
      <c r="K17" s="413"/>
    </row>
    <row r="18" spans="1:15" s="146" customFormat="1" ht="18" customHeight="1" x14ac:dyDescent="0.35">
      <c r="A18" s="412"/>
      <c r="B18" s="423"/>
      <c r="C18" s="424"/>
      <c r="D18" s="418"/>
      <c r="E18" s="413"/>
      <c r="F18" s="418"/>
      <c r="G18" s="413"/>
      <c r="H18" s="413"/>
      <c r="I18" s="413"/>
      <c r="J18" s="418"/>
      <c r="K18" s="413"/>
    </row>
    <row r="19" spans="1:15" ht="18" customHeight="1" x14ac:dyDescent="0.35">
      <c r="A19" s="412" t="s">
        <v>164</v>
      </c>
      <c r="B19" s="413"/>
      <c r="C19" s="412"/>
      <c r="D19" s="412"/>
      <c r="E19" s="412"/>
      <c r="F19" s="412"/>
      <c r="G19" s="412"/>
      <c r="H19" s="412"/>
      <c r="I19" s="412"/>
      <c r="J19" s="415"/>
      <c r="K19" s="412"/>
    </row>
    <row r="20" spans="1:15" ht="18" customHeight="1" x14ac:dyDescent="0.35">
      <c r="A20" s="425" t="s">
        <v>165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</row>
    <row r="21" spans="1:15" ht="18" customHeight="1" x14ac:dyDescent="0.35">
      <c r="A21" s="425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</row>
    <row r="25" spans="1:15" x14ac:dyDescent="0.35">
      <c r="A25" s="143"/>
      <c r="B25" s="411"/>
    </row>
    <row r="32" spans="1:15" x14ac:dyDescent="0.35">
      <c r="A32" s="411"/>
      <c r="B32" s="411"/>
    </row>
    <row r="33" spans="1:2" x14ac:dyDescent="0.35">
      <c r="A33" s="411"/>
      <c r="B33" s="411"/>
    </row>
    <row r="34" spans="1:2" x14ac:dyDescent="0.35">
      <c r="A34" s="411"/>
      <c r="B34" s="411"/>
    </row>
    <row r="35" spans="1:2" x14ac:dyDescent="0.35">
      <c r="A35" s="411"/>
      <c r="B35" s="411"/>
    </row>
    <row r="36" spans="1:2" x14ac:dyDescent="0.35">
      <c r="A36" s="411"/>
      <c r="B36" s="411"/>
    </row>
    <row r="37" spans="1:2" x14ac:dyDescent="0.35">
      <c r="A37" s="411"/>
      <c r="B37" s="411"/>
    </row>
    <row r="38" spans="1:2" x14ac:dyDescent="0.35">
      <c r="A38" s="411"/>
      <c r="B38" s="411"/>
    </row>
    <row r="39" spans="1:2" x14ac:dyDescent="0.35">
      <c r="A39" s="411"/>
      <c r="B39" s="411"/>
    </row>
    <row r="40" spans="1:2" x14ac:dyDescent="0.35">
      <c r="A40" s="411"/>
      <c r="B40" s="411"/>
    </row>
    <row r="41" spans="1:2" x14ac:dyDescent="0.35">
      <c r="A41" s="411"/>
      <c r="B41" s="411"/>
    </row>
    <row r="42" spans="1:2" x14ac:dyDescent="0.35">
      <c r="A42" s="411"/>
      <c r="B42" s="411"/>
    </row>
    <row r="43" spans="1:2" x14ac:dyDescent="0.35">
      <c r="A43" s="411"/>
      <c r="B43" s="411"/>
    </row>
    <row r="44" spans="1:2" x14ac:dyDescent="0.35">
      <c r="A44" s="411"/>
      <c r="B44" s="411"/>
    </row>
    <row r="45" spans="1:2" x14ac:dyDescent="0.35">
      <c r="A45" s="411"/>
      <c r="B45" s="411"/>
    </row>
    <row r="46" spans="1:2" x14ac:dyDescent="0.35">
      <c r="A46" s="411"/>
      <c r="B46" s="411"/>
    </row>
    <row r="47" spans="1:2" x14ac:dyDescent="0.35">
      <c r="A47" s="426"/>
      <c r="B47" s="426"/>
    </row>
    <row r="48" spans="1:2" x14ac:dyDescent="0.35">
      <c r="A48" s="411"/>
      <c r="B48" s="411"/>
    </row>
    <row r="49" spans="1:2" x14ac:dyDescent="0.35">
      <c r="A49" s="411"/>
      <c r="B49" s="411"/>
    </row>
    <row r="50" spans="1:2" x14ac:dyDescent="0.35">
      <c r="A50" s="411"/>
      <c r="B50" s="411"/>
    </row>
    <row r="51" spans="1:2" x14ac:dyDescent="0.35">
      <c r="A51" s="411"/>
      <c r="B51" s="411"/>
    </row>
    <row r="52" spans="1:2" x14ac:dyDescent="0.35">
      <c r="A52" s="411"/>
      <c r="B52" s="411"/>
    </row>
    <row r="53" spans="1:2" x14ac:dyDescent="0.35">
      <c r="A53" s="411"/>
      <c r="B53" s="411"/>
    </row>
    <row r="54" spans="1:2" x14ac:dyDescent="0.35">
      <c r="A54" s="411"/>
      <c r="B54" s="411"/>
    </row>
    <row r="55" spans="1:2" x14ac:dyDescent="0.35">
      <c r="A55" s="411"/>
      <c r="B55" s="411"/>
    </row>
    <row r="56" spans="1:2" x14ac:dyDescent="0.35">
      <c r="A56" s="411"/>
      <c r="B56" s="411"/>
    </row>
    <row r="57" spans="1:2" x14ac:dyDescent="0.35">
      <c r="A57" s="411"/>
      <c r="B57" s="411"/>
    </row>
    <row r="58" spans="1:2" x14ac:dyDescent="0.35">
      <c r="A58" s="411"/>
      <c r="B58" s="411"/>
    </row>
    <row r="59" spans="1:2" x14ac:dyDescent="0.35">
      <c r="A59" s="411"/>
      <c r="B59" s="411"/>
    </row>
    <row r="60" spans="1:2" x14ac:dyDescent="0.35">
      <c r="A60" s="411"/>
      <c r="B60" s="411"/>
    </row>
    <row r="61" spans="1:2" x14ac:dyDescent="0.35">
      <c r="A61" s="411"/>
      <c r="B61" s="411"/>
    </row>
    <row r="62" spans="1:2" x14ac:dyDescent="0.35">
      <c r="A62" s="411"/>
      <c r="B62" s="411"/>
    </row>
    <row r="63" spans="1:2" x14ac:dyDescent="0.35">
      <c r="A63" s="411"/>
      <c r="B63" s="411"/>
    </row>
    <row r="64" spans="1:2" x14ac:dyDescent="0.35">
      <c r="A64" s="411"/>
      <c r="B64" s="411"/>
    </row>
    <row r="65" spans="1:2" x14ac:dyDescent="0.35">
      <c r="A65" s="411"/>
      <c r="B65" s="411"/>
    </row>
    <row r="66" spans="1:2" x14ac:dyDescent="0.35">
      <c r="A66" s="411"/>
      <c r="B66" s="411"/>
    </row>
    <row r="67" spans="1:2" x14ac:dyDescent="0.35">
      <c r="A67" s="411"/>
      <c r="B67" s="411"/>
    </row>
    <row r="68" spans="1:2" x14ac:dyDescent="0.35">
      <c r="A68" s="411"/>
      <c r="B68" s="411"/>
    </row>
    <row r="69" spans="1:2" x14ac:dyDescent="0.35">
      <c r="A69" s="411"/>
      <c r="B69" s="411"/>
    </row>
    <row r="70" spans="1:2" x14ac:dyDescent="0.35">
      <c r="A70" s="411"/>
      <c r="B70" s="411"/>
    </row>
    <row r="71" spans="1:2" x14ac:dyDescent="0.35">
      <c r="A71" s="411"/>
      <c r="B71" s="411"/>
    </row>
    <row r="72" spans="1:2" x14ac:dyDescent="0.35">
      <c r="A72" s="411"/>
      <c r="B72" s="411"/>
    </row>
    <row r="73" spans="1:2" x14ac:dyDescent="0.35">
      <c r="A73" s="411"/>
      <c r="B73" s="411"/>
    </row>
    <row r="74" spans="1:2" x14ac:dyDescent="0.35">
      <c r="A74" s="411"/>
      <c r="B74" s="411"/>
    </row>
    <row r="75" spans="1:2" x14ac:dyDescent="0.35">
      <c r="A75" s="411"/>
      <c r="B75" s="411"/>
    </row>
    <row r="76" spans="1:2" x14ac:dyDescent="0.35">
      <c r="A76" s="411"/>
      <c r="B76" s="411"/>
    </row>
    <row r="77" spans="1:2" x14ac:dyDescent="0.35">
      <c r="A77" s="411"/>
      <c r="B77" s="411"/>
    </row>
    <row r="78" spans="1:2" x14ac:dyDescent="0.35">
      <c r="A78" s="411"/>
      <c r="B78" s="411"/>
    </row>
    <row r="79" spans="1:2" x14ac:dyDescent="0.35">
      <c r="A79" s="411"/>
      <c r="B79" s="411"/>
    </row>
    <row r="80" spans="1:2" x14ac:dyDescent="0.35">
      <c r="A80" s="411"/>
      <c r="B80" s="411"/>
    </row>
    <row r="81" spans="1:2" x14ac:dyDescent="0.35">
      <c r="A81" s="411"/>
      <c r="B81" s="411"/>
    </row>
    <row r="82" spans="1:2" x14ac:dyDescent="0.35">
      <c r="A82" s="411"/>
      <c r="B82" s="411"/>
    </row>
    <row r="83" spans="1:2" x14ac:dyDescent="0.35">
      <c r="A83" s="411"/>
      <c r="B83" s="411"/>
    </row>
    <row r="84" spans="1:2" x14ac:dyDescent="0.35">
      <c r="A84" s="411"/>
      <c r="B84" s="411"/>
    </row>
    <row r="85" spans="1:2" x14ac:dyDescent="0.35">
      <c r="A85" s="411"/>
      <c r="B85" s="411"/>
    </row>
    <row r="86" spans="1:2" x14ac:dyDescent="0.35">
      <c r="A86" s="411"/>
      <c r="B86" s="411"/>
    </row>
    <row r="87" spans="1:2" x14ac:dyDescent="0.35">
      <c r="A87" s="411"/>
      <c r="B87" s="411"/>
    </row>
    <row r="88" spans="1:2" x14ac:dyDescent="0.35">
      <c r="A88" s="411"/>
      <c r="B88" s="411"/>
    </row>
    <row r="89" spans="1:2" x14ac:dyDescent="0.35">
      <c r="A89" s="411"/>
      <c r="B89" s="411"/>
    </row>
    <row r="90" spans="1:2" x14ac:dyDescent="0.35">
      <c r="A90" s="411"/>
      <c r="B90" s="411"/>
    </row>
    <row r="91" spans="1:2" x14ac:dyDescent="0.35">
      <c r="A91" s="411"/>
      <c r="B91" s="411"/>
    </row>
    <row r="92" spans="1:2" x14ac:dyDescent="0.35">
      <c r="A92" s="411"/>
      <c r="B92" s="411"/>
    </row>
    <row r="93" spans="1:2" x14ac:dyDescent="0.35">
      <c r="A93" s="411"/>
      <c r="B93" s="411"/>
    </row>
    <row r="94" spans="1:2" x14ac:dyDescent="0.35">
      <c r="A94" s="411"/>
      <c r="B94" s="411"/>
    </row>
    <row r="95" spans="1:2" x14ac:dyDescent="0.35">
      <c r="A95" s="411"/>
      <c r="B95" s="411"/>
    </row>
    <row r="96" spans="1:2" x14ac:dyDescent="0.35">
      <c r="A96" s="411"/>
      <c r="B96" s="411"/>
    </row>
    <row r="97" spans="1:2" x14ac:dyDescent="0.35">
      <c r="A97" s="411"/>
      <c r="B97" s="411"/>
    </row>
    <row r="98" spans="1:2" x14ac:dyDescent="0.35">
      <c r="A98" s="411"/>
      <c r="B98" s="411"/>
    </row>
    <row r="99" spans="1:2" x14ac:dyDescent="0.35">
      <c r="A99" s="411"/>
      <c r="B99" s="411"/>
    </row>
    <row r="100" spans="1:2" x14ac:dyDescent="0.35">
      <c r="A100" s="411"/>
      <c r="B100" s="411"/>
    </row>
    <row r="101" spans="1:2" x14ac:dyDescent="0.35">
      <c r="A101" s="411"/>
      <c r="B101" s="411"/>
    </row>
    <row r="102" spans="1:2" x14ac:dyDescent="0.35">
      <c r="A102" s="411"/>
      <c r="B102" s="411"/>
    </row>
    <row r="103" spans="1:2" x14ac:dyDescent="0.35">
      <c r="A103" s="411"/>
      <c r="B103" s="411"/>
    </row>
    <row r="104" spans="1:2" x14ac:dyDescent="0.35">
      <c r="A104" s="411"/>
      <c r="B104" s="411"/>
    </row>
    <row r="105" spans="1:2" x14ac:dyDescent="0.35">
      <c r="A105" s="411"/>
      <c r="B105" s="411"/>
    </row>
    <row r="106" spans="1:2" x14ac:dyDescent="0.35">
      <c r="A106" s="411"/>
      <c r="B106" s="411"/>
    </row>
    <row r="107" spans="1:2" x14ac:dyDescent="0.35">
      <c r="A107" s="411"/>
      <c r="B107" s="411"/>
    </row>
    <row r="108" spans="1:2" x14ac:dyDescent="0.35">
      <c r="A108" s="411"/>
      <c r="B108" s="411"/>
    </row>
    <row r="109" spans="1:2" x14ac:dyDescent="0.35">
      <c r="A109" s="411"/>
      <c r="B109" s="411"/>
    </row>
    <row r="110" spans="1:2" x14ac:dyDescent="0.35">
      <c r="A110" s="411"/>
      <c r="B110" s="411"/>
    </row>
    <row r="111" spans="1:2" x14ac:dyDescent="0.35">
      <c r="A111" s="411"/>
      <c r="B111" s="411"/>
    </row>
    <row r="112" spans="1:2" x14ac:dyDescent="0.35">
      <c r="A112" s="411"/>
      <c r="B112" s="411"/>
    </row>
    <row r="113" spans="1:2" x14ac:dyDescent="0.35">
      <c r="A113" s="411"/>
      <c r="B113" s="411"/>
    </row>
    <row r="114" spans="1:2" x14ac:dyDescent="0.35">
      <c r="A114" s="411"/>
      <c r="B114" s="411"/>
    </row>
    <row r="115" spans="1:2" x14ac:dyDescent="0.35">
      <c r="A115" s="411"/>
      <c r="B115" s="411"/>
    </row>
    <row r="116" spans="1:2" x14ac:dyDescent="0.35">
      <c r="A116" s="411"/>
      <c r="B116" s="411"/>
    </row>
    <row r="117" spans="1:2" x14ac:dyDescent="0.35">
      <c r="A117" s="411"/>
      <c r="B117" s="411"/>
    </row>
    <row r="118" spans="1:2" x14ac:dyDescent="0.35">
      <c r="A118" s="411"/>
      <c r="B118" s="411"/>
    </row>
    <row r="119" spans="1:2" x14ac:dyDescent="0.35">
      <c r="A119" s="411"/>
      <c r="B119" s="411"/>
    </row>
    <row r="120" spans="1:2" x14ac:dyDescent="0.35">
      <c r="A120" s="411"/>
      <c r="B120" s="411"/>
    </row>
    <row r="121" spans="1:2" x14ac:dyDescent="0.35">
      <c r="A121" s="411"/>
      <c r="B121" s="411"/>
    </row>
    <row r="122" spans="1:2" x14ac:dyDescent="0.35">
      <c r="A122" s="411"/>
      <c r="B122" s="411"/>
    </row>
    <row r="123" spans="1:2" x14ac:dyDescent="0.35">
      <c r="A123" s="411"/>
      <c r="B123" s="411"/>
    </row>
    <row r="124" spans="1:2" x14ac:dyDescent="0.35">
      <c r="A124" s="411"/>
      <c r="B124" s="411"/>
    </row>
    <row r="125" spans="1:2" x14ac:dyDescent="0.35">
      <c r="A125" s="411"/>
      <c r="B125" s="411"/>
    </row>
    <row r="126" spans="1:2" x14ac:dyDescent="0.35">
      <c r="A126" s="411"/>
      <c r="B126" s="411"/>
    </row>
    <row r="127" spans="1:2" x14ac:dyDescent="0.35">
      <c r="A127" s="411"/>
      <c r="B127" s="411"/>
    </row>
    <row r="128" spans="1:2" x14ac:dyDescent="0.35">
      <c r="A128" s="411"/>
      <c r="B128" s="411"/>
    </row>
    <row r="129" spans="1:2" x14ac:dyDescent="0.35">
      <c r="A129" s="411"/>
      <c r="B129" s="411"/>
    </row>
    <row r="130" spans="1:2" x14ac:dyDescent="0.35">
      <c r="A130" s="411"/>
      <c r="B130" s="411"/>
    </row>
    <row r="131" spans="1:2" x14ac:dyDescent="0.35">
      <c r="A131" s="411"/>
      <c r="B131" s="411"/>
    </row>
    <row r="132" spans="1:2" x14ac:dyDescent="0.35">
      <c r="A132" s="411"/>
      <c r="B132" s="411"/>
    </row>
    <row r="133" spans="1:2" x14ac:dyDescent="0.35">
      <c r="A133" s="411"/>
      <c r="B133" s="411"/>
    </row>
    <row r="134" spans="1:2" x14ac:dyDescent="0.35">
      <c r="A134" s="411"/>
      <c r="B134" s="411"/>
    </row>
    <row r="135" spans="1:2" x14ac:dyDescent="0.35">
      <c r="A135" s="411"/>
      <c r="B135" s="411"/>
    </row>
    <row r="136" spans="1:2" x14ac:dyDescent="0.35">
      <c r="A136" s="411"/>
      <c r="B136" s="411"/>
    </row>
    <row r="137" spans="1:2" x14ac:dyDescent="0.35">
      <c r="A137" s="411"/>
      <c r="B137" s="411"/>
    </row>
    <row r="138" spans="1:2" x14ac:dyDescent="0.35">
      <c r="A138" s="411"/>
      <c r="B138" s="411"/>
    </row>
    <row r="139" spans="1:2" x14ac:dyDescent="0.35">
      <c r="A139" s="411"/>
      <c r="B139" s="411"/>
    </row>
    <row r="140" spans="1:2" x14ac:dyDescent="0.35">
      <c r="A140" s="411"/>
      <c r="B140" s="411"/>
    </row>
    <row r="141" spans="1:2" x14ac:dyDescent="0.35">
      <c r="A141" s="411"/>
      <c r="B141" s="411"/>
    </row>
    <row r="142" spans="1:2" x14ac:dyDescent="0.35">
      <c r="A142" s="411"/>
      <c r="B142" s="411"/>
    </row>
    <row r="143" spans="1:2" x14ac:dyDescent="0.35">
      <c r="A143" s="411"/>
      <c r="B143" s="411"/>
    </row>
    <row r="144" spans="1:2" x14ac:dyDescent="0.35">
      <c r="A144" s="411"/>
      <c r="B144" s="411"/>
    </row>
    <row r="145" spans="1:2" x14ac:dyDescent="0.35">
      <c r="A145" s="411"/>
      <c r="B145" s="411"/>
    </row>
    <row r="146" spans="1:2" x14ac:dyDescent="0.35">
      <c r="A146" s="411"/>
      <c r="B146" s="411"/>
    </row>
    <row r="147" spans="1:2" x14ac:dyDescent="0.35">
      <c r="A147" s="411"/>
      <c r="B147" s="411"/>
    </row>
    <row r="148" spans="1:2" x14ac:dyDescent="0.35">
      <c r="A148" s="411"/>
      <c r="B148" s="411"/>
    </row>
    <row r="149" spans="1:2" x14ac:dyDescent="0.35">
      <c r="A149" s="411"/>
      <c r="B149" s="411"/>
    </row>
    <row r="150" spans="1:2" x14ac:dyDescent="0.35">
      <c r="A150" s="411"/>
      <c r="B150" s="411"/>
    </row>
    <row r="151" spans="1:2" x14ac:dyDescent="0.35">
      <c r="A151" s="411"/>
      <c r="B151" s="411"/>
    </row>
    <row r="152" spans="1:2" x14ac:dyDescent="0.35">
      <c r="A152" s="411"/>
      <c r="B152" s="411"/>
    </row>
    <row r="153" spans="1:2" x14ac:dyDescent="0.35">
      <c r="A153" s="411"/>
      <c r="B153" s="411"/>
    </row>
    <row r="154" spans="1:2" x14ac:dyDescent="0.35">
      <c r="A154" s="411"/>
      <c r="B154" s="411"/>
    </row>
    <row r="155" spans="1:2" x14ac:dyDescent="0.35">
      <c r="A155" s="411"/>
      <c r="B155" s="411"/>
    </row>
    <row r="156" spans="1:2" x14ac:dyDescent="0.35">
      <c r="A156" s="411"/>
      <c r="B156" s="411"/>
    </row>
    <row r="157" spans="1:2" x14ac:dyDescent="0.35">
      <c r="A157" s="411"/>
      <c r="B157" s="411"/>
    </row>
    <row r="158" spans="1:2" x14ac:dyDescent="0.35">
      <c r="A158" s="411"/>
      <c r="B158" s="411"/>
    </row>
    <row r="159" spans="1:2" x14ac:dyDescent="0.35">
      <c r="A159" s="411"/>
      <c r="B159" s="411"/>
    </row>
    <row r="160" spans="1:2" x14ac:dyDescent="0.35">
      <c r="A160" s="411"/>
      <c r="B160" s="411"/>
    </row>
    <row r="161" spans="1:2" x14ac:dyDescent="0.35">
      <c r="A161" s="411"/>
      <c r="B161" s="411"/>
    </row>
    <row r="162" spans="1:2" x14ac:dyDescent="0.35">
      <c r="A162" s="411"/>
      <c r="B162" s="411"/>
    </row>
    <row r="163" spans="1:2" x14ac:dyDescent="0.35">
      <c r="A163" s="411"/>
      <c r="B163" s="411"/>
    </row>
    <row r="164" spans="1:2" x14ac:dyDescent="0.35">
      <c r="A164" s="411"/>
      <c r="B164" s="411"/>
    </row>
    <row r="165" spans="1:2" x14ac:dyDescent="0.35">
      <c r="A165" s="411"/>
      <c r="B165" s="411"/>
    </row>
    <row r="166" spans="1:2" x14ac:dyDescent="0.35">
      <c r="A166" s="411"/>
      <c r="B166" s="411"/>
    </row>
    <row r="167" spans="1:2" x14ac:dyDescent="0.35">
      <c r="A167" s="411"/>
      <c r="B167" s="411"/>
    </row>
    <row r="168" spans="1:2" x14ac:dyDescent="0.35">
      <c r="A168" s="411"/>
      <c r="B168" s="411"/>
    </row>
    <row r="169" spans="1:2" x14ac:dyDescent="0.35">
      <c r="A169" s="411"/>
      <c r="B169" s="411"/>
    </row>
    <row r="170" spans="1:2" x14ac:dyDescent="0.35">
      <c r="A170" s="411"/>
      <c r="B170" s="411"/>
    </row>
    <row r="171" spans="1:2" x14ac:dyDescent="0.35">
      <c r="A171" s="411"/>
      <c r="B171" s="411"/>
    </row>
    <row r="172" spans="1:2" x14ac:dyDescent="0.35">
      <c r="A172" s="411"/>
      <c r="B172" s="411"/>
    </row>
    <row r="173" spans="1:2" x14ac:dyDescent="0.35">
      <c r="A173" s="411"/>
      <c r="B173" s="411"/>
    </row>
    <row r="174" spans="1:2" x14ac:dyDescent="0.35">
      <c r="A174" s="411"/>
      <c r="B174" s="411"/>
    </row>
    <row r="175" spans="1:2" x14ac:dyDescent="0.35">
      <c r="A175" s="411"/>
      <c r="B175" s="411"/>
    </row>
    <row r="176" spans="1:2" x14ac:dyDescent="0.35">
      <c r="A176" s="411"/>
      <c r="B176" s="411"/>
    </row>
    <row r="177" spans="1:2" x14ac:dyDescent="0.35">
      <c r="A177" s="411"/>
      <c r="B177" s="411"/>
    </row>
    <row r="178" spans="1:2" x14ac:dyDescent="0.35">
      <c r="A178" s="411"/>
      <c r="B178" s="411"/>
    </row>
    <row r="179" spans="1:2" x14ac:dyDescent="0.35">
      <c r="A179" s="411"/>
      <c r="B179" s="411"/>
    </row>
    <row r="180" spans="1:2" x14ac:dyDescent="0.35">
      <c r="A180" s="411"/>
      <c r="B180" s="411"/>
    </row>
    <row r="181" spans="1:2" x14ac:dyDescent="0.35">
      <c r="A181" s="411"/>
      <c r="B181" s="411"/>
    </row>
    <row r="182" spans="1:2" x14ac:dyDescent="0.35">
      <c r="A182" s="411"/>
      <c r="B182" s="411"/>
    </row>
    <row r="183" spans="1:2" x14ac:dyDescent="0.35">
      <c r="A183" s="411"/>
      <c r="B183" s="411"/>
    </row>
    <row r="184" spans="1:2" x14ac:dyDescent="0.35">
      <c r="A184" s="411"/>
      <c r="B184" s="411"/>
    </row>
    <row r="185" spans="1:2" x14ac:dyDescent="0.35">
      <c r="A185" s="411"/>
      <c r="B185" s="411"/>
    </row>
    <row r="186" spans="1:2" x14ac:dyDescent="0.35">
      <c r="A186" s="411"/>
      <c r="B186" s="411"/>
    </row>
    <row r="187" spans="1:2" x14ac:dyDescent="0.35">
      <c r="A187" s="411"/>
      <c r="B187" s="411"/>
    </row>
    <row r="188" spans="1:2" x14ac:dyDescent="0.35">
      <c r="A188" s="411"/>
      <c r="B188" s="411"/>
    </row>
    <row r="189" spans="1:2" x14ac:dyDescent="0.35">
      <c r="A189" s="411"/>
      <c r="B189" s="411"/>
    </row>
    <row r="190" spans="1:2" x14ac:dyDescent="0.35">
      <c r="A190" s="411"/>
      <c r="B190" s="411"/>
    </row>
    <row r="191" spans="1:2" x14ac:dyDescent="0.35">
      <c r="A191" s="411"/>
      <c r="B191" s="411"/>
    </row>
    <row r="192" spans="1:2" x14ac:dyDescent="0.35">
      <c r="A192" s="411"/>
      <c r="B192" s="411"/>
    </row>
    <row r="193" spans="1:2" x14ac:dyDescent="0.35">
      <c r="A193" s="411"/>
      <c r="B193" s="411"/>
    </row>
    <row r="194" spans="1:2" x14ac:dyDescent="0.35">
      <c r="A194" s="411"/>
      <c r="B194" s="411"/>
    </row>
    <row r="195" spans="1:2" x14ac:dyDescent="0.35">
      <c r="A195" s="411"/>
      <c r="B195" s="411"/>
    </row>
    <row r="196" spans="1:2" x14ac:dyDescent="0.35">
      <c r="A196" s="411"/>
      <c r="B196" s="411"/>
    </row>
    <row r="197" spans="1:2" x14ac:dyDescent="0.35">
      <c r="A197" s="411"/>
      <c r="B197" s="411"/>
    </row>
    <row r="198" spans="1:2" x14ac:dyDescent="0.35">
      <c r="A198" s="411"/>
      <c r="B198" s="411"/>
    </row>
    <row r="199" spans="1:2" x14ac:dyDescent="0.35">
      <c r="A199" s="411"/>
      <c r="B199" s="411"/>
    </row>
    <row r="200" spans="1:2" x14ac:dyDescent="0.35">
      <c r="A200" s="411"/>
      <c r="B200" s="411"/>
    </row>
    <row r="201" spans="1:2" x14ac:dyDescent="0.35">
      <c r="A201" s="411"/>
      <c r="B201" s="411"/>
    </row>
    <row r="202" spans="1:2" x14ac:dyDescent="0.35">
      <c r="A202" s="411"/>
      <c r="B202" s="411"/>
    </row>
    <row r="203" spans="1:2" x14ac:dyDescent="0.35">
      <c r="A203" s="411"/>
      <c r="B203" s="411"/>
    </row>
    <row r="204" spans="1:2" x14ac:dyDescent="0.35">
      <c r="A204" s="411"/>
      <c r="B204" s="411"/>
    </row>
    <row r="205" spans="1:2" x14ac:dyDescent="0.35">
      <c r="A205" s="411"/>
      <c r="B205" s="411"/>
    </row>
    <row r="206" spans="1:2" x14ac:dyDescent="0.35">
      <c r="A206" s="411"/>
      <c r="B206" s="411"/>
    </row>
    <row r="207" spans="1:2" x14ac:dyDescent="0.35">
      <c r="A207" s="411"/>
      <c r="B207" s="411"/>
    </row>
    <row r="208" spans="1:2" x14ac:dyDescent="0.35">
      <c r="A208" s="411"/>
      <c r="B208" s="411"/>
    </row>
    <row r="209" spans="1:2" x14ac:dyDescent="0.35">
      <c r="A209" s="411"/>
      <c r="B209" s="411"/>
    </row>
    <row r="210" spans="1:2" x14ac:dyDescent="0.35">
      <c r="A210" s="411"/>
      <c r="B210" s="411"/>
    </row>
    <row r="211" spans="1:2" x14ac:dyDescent="0.35">
      <c r="A211" s="411"/>
      <c r="B211" s="411"/>
    </row>
    <row r="212" spans="1:2" x14ac:dyDescent="0.35">
      <c r="A212" s="411"/>
      <c r="B212" s="411"/>
    </row>
    <row r="213" spans="1:2" x14ac:dyDescent="0.35">
      <c r="A213" s="411"/>
      <c r="B213" s="411"/>
    </row>
    <row r="214" spans="1:2" x14ac:dyDescent="0.35">
      <c r="A214" s="411"/>
      <c r="B214" s="411"/>
    </row>
    <row r="215" spans="1:2" x14ac:dyDescent="0.35">
      <c r="A215" s="411"/>
      <c r="B215" s="411"/>
    </row>
    <row r="216" spans="1:2" x14ac:dyDescent="0.35">
      <c r="A216" s="411"/>
      <c r="B216" s="411"/>
    </row>
    <row r="217" spans="1:2" x14ac:dyDescent="0.35">
      <c r="A217" s="411"/>
      <c r="B217" s="411"/>
    </row>
    <row r="218" spans="1:2" x14ac:dyDescent="0.35">
      <c r="A218" s="411"/>
      <c r="B218" s="411"/>
    </row>
    <row r="219" spans="1:2" x14ac:dyDescent="0.35">
      <c r="A219" s="411"/>
      <c r="B219" s="411"/>
    </row>
    <row r="220" spans="1:2" x14ac:dyDescent="0.35">
      <c r="A220" s="411"/>
      <c r="B220" s="411"/>
    </row>
    <row r="221" spans="1:2" x14ac:dyDescent="0.35">
      <c r="A221" s="411"/>
      <c r="B221" s="411"/>
    </row>
    <row r="222" spans="1:2" x14ac:dyDescent="0.35">
      <c r="A222" s="411"/>
      <c r="B222" s="411"/>
    </row>
    <row r="223" spans="1:2" x14ac:dyDescent="0.35">
      <c r="A223" s="411"/>
      <c r="B223" s="411"/>
    </row>
    <row r="224" spans="1:2" x14ac:dyDescent="0.35">
      <c r="A224" s="411"/>
      <c r="B224" s="411"/>
    </row>
    <row r="225" spans="1:2" x14ac:dyDescent="0.35">
      <c r="A225" s="411"/>
      <c r="B225" s="411"/>
    </row>
    <row r="226" spans="1:2" x14ac:dyDescent="0.35">
      <c r="A226" s="411"/>
      <c r="B226" s="411"/>
    </row>
    <row r="227" spans="1:2" x14ac:dyDescent="0.35">
      <c r="A227" s="411"/>
      <c r="B227" s="411"/>
    </row>
    <row r="228" spans="1:2" x14ac:dyDescent="0.35">
      <c r="A228" s="411"/>
      <c r="B228" s="411"/>
    </row>
    <row r="229" spans="1:2" x14ac:dyDescent="0.35">
      <c r="A229" s="411"/>
      <c r="B229" s="411"/>
    </row>
    <row r="230" spans="1:2" x14ac:dyDescent="0.35">
      <c r="A230" s="411"/>
      <c r="B230" s="411"/>
    </row>
    <row r="231" spans="1:2" x14ac:dyDescent="0.35">
      <c r="A231" s="411"/>
      <c r="B231" s="411"/>
    </row>
    <row r="232" spans="1:2" x14ac:dyDescent="0.35">
      <c r="A232" s="411"/>
      <c r="B232" s="411"/>
    </row>
    <row r="233" spans="1:2" x14ac:dyDescent="0.35">
      <c r="A233" s="411"/>
      <c r="B233" s="411"/>
    </row>
    <row r="234" spans="1:2" x14ac:dyDescent="0.35">
      <c r="A234" s="411"/>
      <c r="B234" s="411"/>
    </row>
    <row r="235" spans="1:2" x14ac:dyDescent="0.35">
      <c r="A235" s="411"/>
      <c r="B235" s="411"/>
    </row>
    <row r="236" spans="1:2" x14ac:dyDescent="0.35">
      <c r="A236" s="411"/>
      <c r="B236" s="411"/>
    </row>
    <row r="237" spans="1:2" x14ac:dyDescent="0.35">
      <c r="A237" s="411"/>
      <c r="B237" s="411"/>
    </row>
    <row r="238" spans="1:2" x14ac:dyDescent="0.35">
      <c r="A238" s="411"/>
      <c r="B238" s="411"/>
    </row>
    <row r="239" spans="1:2" x14ac:dyDescent="0.35">
      <c r="A239" s="411"/>
      <c r="B239" s="411"/>
    </row>
    <row r="240" spans="1:2" x14ac:dyDescent="0.35">
      <c r="A240" s="411"/>
      <c r="B240" s="411"/>
    </row>
    <row r="241" spans="1:2" x14ac:dyDescent="0.35">
      <c r="A241" s="411"/>
      <c r="B241" s="411"/>
    </row>
    <row r="242" spans="1:2" x14ac:dyDescent="0.35">
      <c r="A242" s="411"/>
      <c r="B242" s="411"/>
    </row>
    <row r="243" spans="1:2" x14ac:dyDescent="0.35">
      <c r="A243" s="411"/>
      <c r="B243" s="411"/>
    </row>
    <row r="244" spans="1:2" x14ac:dyDescent="0.35">
      <c r="A244" s="411"/>
      <c r="B244" s="411"/>
    </row>
    <row r="245" spans="1:2" x14ac:dyDescent="0.35">
      <c r="A245" s="411"/>
      <c r="B245" s="411"/>
    </row>
    <row r="246" spans="1:2" x14ac:dyDescent="0.35">
      <c r="A246" s="411"/>
      <c r="B246" s="411"/>
    </row>
    <row r="247" spans="1:2" x14ac:dyDescent="0.35">
      <c r="A247" s="411"/>
      <c r="B247" s="411"/>
    </row>
    <row r="248" spans="1:2" x14ac:dyDescent="0.35">
      <c r="A248" s="411"/>
      <c r="B248" s="411"/>
    </row>
    <row r="249" spans="1:2" x14ac:dyDescent="0.35">
      <c r="A249" s="411"/>
      <c r="B249" s="411"/>
    </row>
    <row r="250" spans="1:2" x14ac:dyDescent="0.35">
      <c r="A250" s="411"/>
      <c r="B250" s="411"/>
    </row>
    <row r="251" spans="1:2" x14ac:dyDescent="0.35">
      <c r="A251" s="411"/>
      <c r="B251" s="411"/>
    </row>
    <row r="252" spans="1:2" x14ac:dyDescent="0.35">
      <c r="A252" s="411"/>
      <c r="B252" s="411"/>
    </row>
    <row r="253" spans="1:2" x14ac:dyDescent="0.35">
      <c r="A253" s="411"/>
      <c r="B253" s="411"/>
    </row>
    <row r="254" spans="1:2" x14ac:dyDescent="0.35">
      <c r="A254" s="411"/>
      <c r="B254" s="411"/>
    </row>
    <row r="255" spans="1:2" x14ac:dyDescent="0.35">
      <c r="A255" s="411"/>
      <c r="B255" s="411"/>
    </row>
    <row r="256" spans="1:2" x14ac:dyDescent="0.35">
      <c r="A256" s="411"/>
      <c r="B256" s="411"/>
    </row>
    <row r="257" spans="1:2" x14ac:dyDescent="0.35">
      <c r="A257" s="411"/>
      <c r="B257" s="411"/>
    </row>
    <row r="258" spans="1:2" x14ac:dyDescent="0.35">
      <c r="A258" s="411"/>
      <c r="B258" s="411"/>
    </row>
    <row r="259" spans="1:2" x14ac:dyDescent="0.35">
      <c r="A259" s="411"/>
      <c r="B259" s="411"/>
    </row>
    <row r="260" spans="1:2" x14ac:dyDescent="0.35">
      <c r="A260" s="411"/>
      <c r="B260" s="411"/>
    </row>
    <row r="261" spans="1:2" x14ac:dyDescent="0.35">
      <c r="A261" s="411"/>
      <c r="B261" s="411"/>
    </row>
    <row r="262" spans="1:2" x14ac:dyDescent="0.35">
      <c r="A262" s="411"/>
      <c r="B262" s="411"/>
    </row>
    <row r="263" spans="1:2" x14ac:dyDescent="0.35">
      <c r="A263" s="411"/>
      <c r="B263" s="411"/>
    </row>
    <row r="264" spans="1:2" x14ac:dyDescent="0.35">
      <c r="A264" s="411"/>
      <c r="B264" s="411"/>
    </row>
    <row r="265" spans="1:2" x14ac:dyDescent="0.35">
      <c r="A265" s="411"/>
      <c r="B265" s="411"/>
    </row>
    <row r="266" spans="1:2" x14ac:dyDescent="0.35">
      <c r="A266" s="411"/>
      <c r="B266" s="411"/>
    </row>
    <row r="267" spans="1:2" x14ac:dyDescent="0.35">
      <c r="A267" s="411"/>
      <c r="B267" s="411"/>
    </row>
    <row r="268" spans="1:2" x14ac:dyDescent="0.35">
      <c r="A268" s="411"/>
      <c r="B268" s="411"/>
    </row>
    <row r="269" spans="1:2" x14ac:dyDescent="0.35">
      <c r="A269" s="411"/>
      <c r="B269" s="411"/>
    </row>
    <row r="270" spans="1:2" x14ac:dyDescent="0.35">
      <c r="A270" s="411"/>
      <c r="B270" s="411"/>
    </row>
    <row r="271" spans="1:2" x14ac:dyDescent="0.35">
      <c r="A271" s="411"/>
      <c r="B271" s="411"/>
    </row>
    <row r="272" spans="1:2" x14ac:dyDescent="0.35">
      <c r="A272" s="411"/>
      <c r="B272" s="411"/>
    </row>
    <row r="273" spans="1:2" x14ac:dyDescent="0.35">
      <c r="A273" s="411"/>
      <c r="B273" s="411"/>
    </row>
    <row r="274" spans="1:2" x14ac:dyDescent="0.35">
      <c r="A274" s="411"/>
      <c r="B274" s="411"/>
    </row>
    <row r="275" spans="1:2" x14ac:dyDescent="0.35">
      <c r="A275" s="411"/>
      <c r="B275" s="411"/>
    </row>
    <row r="276" spans="1:2" x14ac:dyDescent="0.35">
      <c r="A276" s="411"/>
      <c r="B276" s="411"/>
    </row>
    <row r="277" spans="1:2" x14ac:dyDescent="0.35">
      <c r="A277" s="411"/>
      <c r="B277" s="411"/>
    </row>
    <row r="278" spans="1:2" x14ac:dyDescent="0.35">
      <c r="A278" s="411"/>
      <c r="B278" s="411"/>
    </row>
    <row r="279" spans="1:2" x14ac:dyDescent="0.35">
      <c r="A279" s="411"/>
      <c r="B279" s="411"/>
    </row>
    <row r="280" spans="1:2" x14ac:dyDescent="0.35">
      <c r="A280" s="411"/>
      <c r="B280" s="411"/>
    </row>
    <row r="281" spans="1:2" x14ac:dyDescent="0.35">
      <c r="A281" s="411"/>
      <c r="B281" s="411"/>
    </row>
    <row r="282" spans="1:2" x14ac:dyDescent="0.35">
      <c r="A282" s="411"/>
      <c r="B282" s="411"/>
    </row>
    <row r="283" spans="1:2" x14ac:dyDescent="0.35">
      <c r="A283" s="411"/>
      <c r="B283" s="411"/>
    </row>
    <row r="284" spans="1:2" x14ac:dyDescent="0.35">
      <c r="A284" s="411"/>
      <c r="B284" s="411"/>
    </row>
    <row r="285" spans="1:2" x14ac:dyDescent="0.35">
      <c r="A285" s="411"/>
      <c r="B285" s="411"/>
    </row>
    <row r="286" spans="1:2" x14ac:dyDescent="0.35">
      <c r="A286" s="411"/>
      <c r="B286" s="411"/>
    </row>
    <row r="287" spans="1:2" x14ac:dyDescent="0.35">
      <c r="A287" s="411"/>
      <c r="B287" s="411"/>
    </row>
    <row r="288" spans="1:2" x14ac:dyDescent="0.35">
      <c r="A288" s="411"/>
      <c r="B288" s="411"/>
    </row>
    <row r="289" spans="1:2" x14ac:dyDescent="0.35">
      <c r="A289" s="411"/>
      <c r="B289" s="411"/>
    </row>
    <row r="290" spans="1:2" x14ac:dyDescent="0.35">
      <c r="A290" s="411"/>
      <c r="B290" s="411"/>
    </row>
    <row r="291" spans="1:2" x14ac:dyDescent="0.35">
      <c r="A291" s="411"/>
      <c r="B291" s="411"/>
    </row>
    <row r="292" spans="1:2" x14ac:dyDescent="0.35">
      <c r="A292" s="411"/>
      <c r="B292" s="411"/>
    </row>
    <row r="293" spans="1:2" x14ac:dyDescent="0.35">
      <c r="A293" s="411"/>
      <c r="B293" s="411"/>
    </row>
    <row r="294" spans="1:2" x14ac:dyDescent="0.35">
      <c r="A294" s="411"/>
      <c r="B294" s="411"/>
    </row>
    <row r="295" spans="1:2" x14ac:dyDescent="0.35">
      <c r="A295" s="411"/>
      <c r="B295" s="411"/>
    </row>
    <row r="296" spans="1:2" x14ac:dyDescent="0.35">
      <c r="A296" s="411"/>
      <c r="B296" s="411"/>
    </row>
    <row r="297" spans="1:2" x14ac:dyDescent="0.35">
      <c r="A297" s="411"/>
      <c r="B297" s="411"/>
    </row>
    <row r="298" spans="1:2" x14ac:dyDescent="0.35">
      <c r="A298" s="411"/>
      <c r="B298" s="411"/>
    </row>
    <row r="299" spans="1:2" x14ac:dyDescent="0.35">
      <c r="A299" s="411"/>
      <c r="B299" s="411"/>
    </row>
    <row r="300" spans="1:2" x14ac:dyDescent="0.35">
      <c r="A300" s="411"/>
      <c r="B300" s="411"/>
    </row>
    <row r="301" spans="1:2" x14ac:dyDescent="0.35">
      <c r="A301" s="411"/>
      <c r="B301" s="411"/>
    </row>
    <row r="302" spans="1:2" x14ac:dyDescent="0.35">
      <c r="A302" s="411"/>
      <c r="B302" s="411"/>
    </row>
    <row r="303" spans="1:2" x14ac:dyDescent="0.35">
      <c r="A303" s="411"/>
      <c r="B303" s="411"/>
    </row>
    <row r="304" spans="1:2" x14ac:dyDescent="0.35">
      <c r="A304" s="411"/>
      <c r="B304" s="411"/>
    </row>
    <row r="305" spans="1:2" x14ac:dyDescent="0.35">
      <c r="A305" s="411"/>
      <c r="B305" s="411"/>
    </row>
    <row r="306" spans="1:2" x14ac:dyDescent="0.35">
      <c r="A306" s="411"/>
      <c r="B306" s="411"/>
    </row>
    <row r="307" spans="1:2" x14ac:dyDescent="0.35">
      <c r="A307" s="411"/>
      <c r="B307" s="411"/>
    </row>
    <row r="308" spans="1:2" x14ac:dyDescent="0.35">
      <c r="A308" s="411"/>
      <c r="B308" s="411"/>
    </row>
    <row r="309" spans="1:2" x14ac:dyDescent="0.35">
      <c r="A309" s="411"/>
      <c r="B309" s="411"/>
    </row>
    <row r="310" spans="1:2" x14ac:dyDescent="0.35">
      <c r="A310" s="411"/>
      <c r="B310" s="411"/>
    </row>
    <row r="311" spans="1:2" x14ac:dyDescent="0.35">
      <c r="A311" s="411"/>
      <c r="B311" s="411"/>
    </row>
    <row r="312" spans="1:2" x14ac:dyDescent="0.35">
      <c r="A312" s="411"/>
      <c r="B312" s="411"/>
    </row>
    <row r="313" spans="1:2" x14ac:dyDescent="0.35">
      <c r="A313" s="411"/>
      <c r="B313" s="411"/>
    </row>
    <row r="314" spans="1:2" x14ac:dyDescent="0.35">
      <c r="A314" s="411"/>
      <c r="B314" s="411"/>
    </row>
    <row r="315" spans="1:2" x14ac:dyDescent="0.35">
      <c r="A315" s="411"/>
      <c r="B315" s="411"/>
    </row>
    <row r="316" spans="1:2" x14ac:dyDescent="0.35">
      <c r="A316" s="411"/>
      <c r="B316" s="411"/>
    </row>
    <row r="317" spans="1:2" x14ac:dyDescent="0.35">
      <c r="A317" s="411"/>
      <c r="B317" s="411"/>
    </row>
    <row r="318" spans="1:2" x14ac:dyDescent="0.35">
      <c r="A318" s="411"/>
      <c r="B318" s="411"/>
    </row>
    <row r="319" spans="1:2" x14ac:dyDescent="0.35">
      <c r="A319" s="411"/>
      <c r="B319" s="411"/>
    </row>
    <row r="320" spans="1:2" x14ac:dyDescent="0.35">
      <c r="A320" s="411"/>
      <c r="B320" s="411"/>
    </row>
    <row r="321" spans="1:2" x14ac:dyDescent="0.35">
      <c r="A321" s="411"/>
      <c r="B321" s="411"/>
    </row>
    <row r="322" spans="1:2" x14ac:dyDescent="0.35">
      <c r="A322" s="411"/>
      <c r="B322" s="411"/>
    </row>
    <row r="323" spans="1:2" x14ac:dyDescent="0.35">
      <c r="A323" s="411"/>
      <c r="B323" s="411"/>
    </row>
    <row r="324" spans="1:2" x14ac:dyDescent="0.35">
      <c r="A324" s="411"/>
      <c r="B324" s="411"/>
    </row>
    <row r="325" spans="1:2" x14ac:dyDescent="0.35">
      <c r="A325" s="411"/>
      <c r="B325" s="411"/>
    </row>
    <row r="326" spans="1:2" x14ac:dyDescent="0.35">
      <c r="A326" s="411"/>
      <c r="B326" s="411"/>
    </row>
    <row r="327" spans="1:2" x14ac:dyDescent="0.35">
      <c r="A327" s="411"/>
      <c r="B327" s="411"/>
    </row>
    <row r="328" spans="1:2" x14ac:dyDescent="0.35">
      <c r="A328" s="411"/>
      <c r="B328" s="411"/>
    </row>
    <row r="329" spans="1:2" x14ac:dyDescent="0.35">
      <c r="A329" s="411"/>
      <c r="B329" s="411"/>
    </row>
    <row r="330" spans="1:2" x14ac:dyDescent="0.35">
      <c r="A330" s="411"/>
      <c r="B330" s="411"/>
    </row>
    <row r="331" spans="1:2" x14ac:dyDescent="0.35">
      <c r="A331" s="411"/>
      <c r="B331" s="411"/>
    </row>
    <row r="332" spans="1:2" x14ac:dyDescent="0.35">
      <c r="A332" s="411"/>
      <c r="B332" s="411"/>
    </row>
    <row r="333" spans="1:2" x14ac:dyDescent="0.35">
      <c r="A333" s="411"/>
      <c r="B333" s="411"/>
    </row>
    <row r="334" spans="1:2" x14ac:dyDescent="0.35">
      <c r="A334" s="411"/>
      <c r="B334" s="411"/>
    </row>
    <row r="335" spans="1:2" x14ac:dyDescent="0.35">
      <c r="A335" s="411"/>
      <c r="B335" s="411"/>
    </row>
    <row r="336" spans="1:2" x14ac:dyDescent="0.35">
      <c r="A336" s="411"/>
      <c r="B336" s="411"/>
    </row>
    <row r="337" spans="1:2" x14ac:dyDescent="0.35">
      <c r="A337" s="411"/>
      <c r="B337" s="411"/>
    </row>
    <row r="338" spans="1:2" x14ac:dyDescent="0.35">
      <c r="A338" s="411"/>
      <c r="B338" s="411"/>
    </row>
    <row r="339" spans="1:2" x14ac:dyDescent="0.35">
      <c r="A339" s="411"/>
      <c r="B339" s="411"/>
    </row>
    <row r="340" spans="1:2" x14ac:dyDescent="0.35">
      <c r="A340" s="411"/>
      <c r="B340" s="411"/>
    </row>
    <row r="341" spans="1:2" x14ac:dyDescent="0.35">
      <c r="A341" s="411"/>
      <c r="B341" s="411"/>
    </row>
    <row r="342" spans="1:2" x14ac:dyDescent="0.35">
      <c r="A342" s="411"/>
      <c r="B342" s="411"/>
    </row>
    <row r="343" spans="1:2" x14ac:dyDescent="0.35">
      <c r="A343" s="411"/>
      <c r="B343" s="411"/>
    </row>
    <row r="344" spans="1:2" x14ac:dyDescent="0.35">
      <c r="A344" s="411"/>
      <c r="B344" s="411"/>
    </row>
    <row r="345" spans="1:2" x14ac:dyDescent="0.35">
      <c r="A345" s="411"/>
      <c r="B345" s="411"/>
    </row>
    <row r="346" spans="1:2" x14ac:dyDescent="0.35">
      <c r="A346" s="411"/>
      <c r="B346" s="411"/>
    </row>
    <row r="347" spans="1:2" x14ac:dyDescent="0.35">
      <c r="A347" s="411"/>
      <c r="B347" s="411"/>
    </row>
    <row r="348" spans="1:2" x14ac:dyDescent="0.35">
      <c r="A348" s="411"/>
      <c r="B348" s="411"/>
    </row>
    <row r="349" spans="1:2" x14ac:dyDescent="0.35">
      <c r="A349" s="411"/>
      <c r="B349" s="411"/>
    </row>
    <row r="350" spans="1:2" x14ac:dyDescent="0.35">
      <c r="A350" s="411"/>
      <c r="B350" s="411"/>
    </row>
    <row r="351" spans="1:2" x14ac:dyDescent="0.35">
      <c r="A351" s="411"/>
      <c r="B351" s="411"/>
    </row>
    <row r="352" spans="1:2" x14ac:dyDescent="0.35">
      <c r="A352" s="411"/>
      <c r="B352" s="411"/>
    </row>
    <row r="353" spans="1:2" x14ac:dyDescent="0.35">
      <c r="A353" s="411"/>
      <c r="B353" s="411"/>
    </row>
    <row r="354" spans="1:2" x14ac:dyDescent="0.35">
      <c r="A354" s="411"/>
      <c r="B354" s="411"/>
    </row>
    <row r="355" spans="1:2" x14ac:dyDescent="0.35">
      <c r="A355" s="411"/>
      <c r="B355" s="411"/>
    </row>
    <row r="356" spans="1:2" x14ac:dyDescent="0.35">
      <c r="A356" s="411"/>
      <c r="B356" s="411"/>
    </row>
    <row r="357" spans="1:2" x14ac:dyDescent="0.35">
      <c r="A357" s="411"/>
      <c r="B357" s="411"/>
    </row>
    <row r="358" spans="1:2" x14ac:dyDescent="0.35">
      <c r="A358" s="411"/>
      <c r="B358" s="411"/>
    </row>
    <row r="359" spans="1:2" x14ac:dyDescent="0.35">
      <c r="A359" s="411"/>
      <c r="B359" s="411"/>
    </row>
    <row r="360" spans="1:2" x14ac:dyDescent="0.35">
      <c r="A360" s="411"/>
      <c r="B360" s="411"/>
    </row>
    <row r="361" spans="1:2" x14ac:dyDescent="0.35">
      <c r="A361" s="411"/>
      <c r="B361" s="411"/>
    </row>
    <row r="362" spans="1:2" x14ac:dyDescent="0.35">
      <c r="A362" s="411"/>
      <c r="B362" s="411"/>
    </row>
    <row r="363" spans="1:2" x14ac:dyDescent="0.35">
      <c r="A363" s="411"/>
      <c r="B363" s="411"/>
    </row>
    <row r="364" spans="1:2" x14ac:dyDescent="0.35">
      <c r="A364" s="411"/>
      <c r="B364" s="411"/>
    </row>
    <row r="365" spans="1:2" x14ac:dyDescent="0.35">
      <c r="A365" s="411"/>
      <c r="B365" s="411"/>
    </row>
    <row r="366" spans="1:2" x14ac:dyDescent="0.35">
      <c r="A366" s="411"/>
      <c r="B366" s="411"/>
    </row>
    <row r="367" spans="1:2" x14ac:dyDescent="0.35">
      <c r="A367" s="411"/>
      <c r="B367" s="411"/>
    </row>
    <row r="368" spans="1:2" x14ac:dyDescent="0.35">
      <c r="A368" s="411"/>
      <c r="B368" s="411"/>
    </row>
    <row r="369" spans="1:2" x14ac:dyDescent="0.35">
      <c r="A369" s="411"/>
      <c r="B369" s="411"/>
    </row>
    <row r="370" spans="1:2" x14ac:dyDescent="0.35">
      <c r="A370" s="411"/>
      <c r="B370" s="411"/>
    </row>
    <row r="371" spans="1:2" x14ac:dyDescent="0.35">
      <c r="A371" s="411"/>
      <c r="B371" s="411"/>
    </row>
    <row r="372" spans="1:2" x14ac:dyDescent="0.35">
      <c r="A372" s="411"/>
      <c r="B372" s="411"/>
    </row>
    <row r="373" spans="1:2" x14ac:dyDescent="0.35">
      <c r="A373" s="411"/>
      <c r="B373" s="411"/>
    </row>
    <row r="374" spans="1:2" x14ac:dyDescent="0.35">
      <c r="A374" s="411"/>
      <c r="B374" s="411"/>
    </row>
    <row r="375" spans="1:2" x14ac:dyDescent="0.35">
      <c r="A375" s="411"/>
      <c r="B375" s="411"/>
    </row>
    <row r="376" spans="1:2" x14ac:dyDescent="0.35">
      <c r="A376" s="411"/>
      <c r="B376" s="411"/>
    </row>
    <row r="377" spans="1:2" x14ac:dyDescent="0.35">
      <c r="A377" s="411"/>
      <c r="B377" s="411"/>
    </row>
    <row r="378" spans="1:2" x14ac:dyDescent="0.35">
      <c r="A378" s="411"/>
      <c r="B378" s="411"/>
    </row>
    <row r="379" spans="1:2" x14ac:dyDescent="0.35">
      <c r="A379" s="411"/>
      <c r="B379" s="411"/>
    </row>
    <row r="380" spans="1:2" x14ac:dyDescent="0.35">
      <c r="A380" s="411"/>
      <c r="B380" s="411"/>
    </row>
    <row r="381" spans="1:2" x14ac:dyDescent="0.35">
      <c r="A381" s="411"/>
      <c r="B381" s="411"/>
    </row>
    <row r="382" spans="1:2" x14ac:dyDescent="0.35">
      <c r="A382" s="411"/>
      <c r="B382" s="411"/>
    </row>
    <row r="383" spans="1:2" x14ac:dyDescent="0.35">
      <c r="A383" s="411"/>
      <c r="B383" s="411"/>
    </row>
    <row r="384" spans="1:2" x14ac:dyDescent="0.35">
      <c r="A384" s="411"/>
      <c r="B384" s="411"/>
    </row>
    <row r="385" spans="1:2" x14ac:dyDescent="0.35">
      <c r="A385" s="411"/>
      <c r="B385" s="411"/>
    </row>
    <row r="386" spans="1:2" x14ac:dyDescent="0.35">
      <c r="A386" s="411"/>
      <c r="B386" s="411"/>
    </row>
    <row r="387" spans="1:2" x14ac:dyDescent="0.35">
      <c r="A387" s="411"/>
      <c r="B387" s="411"/>
    </row>
    <row r="388" spans="1:2" x14ac:dyDescent="0.35">
      <c r="A388" s="411"/>
      <c r="B388" s="411"/>
    </row>
    <row r="389" spans="1:2" x14ac:dyDescent="0.35">
      <c r="A389" s="411"/>
      <c r="B389" s="411"/>
    </row>
    <row r="390" spans="1:2" x14ac:dyDescent="0.35">
      <c r="A390" s="411"/>
      <c r="B390" s="411"/>
    </row>
    <row r="391" spans="1:2" x14ac:dyDescent="0.35">
      <c r="A391" s="411"/>
      <c r="B391" s="411"/>
    </row>
    <row r="392" spans="1:2" x14ac:dyDescent="0.35">
      <c r="A392" s="411"/>
      <c r="B392" s="411"/>
    </row>
    <row r="393" spans="1:2" x14ac:dyDescent="0.35">
      <c r="A393" s="411"/>
      <c r="B393" s="411"/>
    </row>
    <row r="394" spans="1:2" x14ac:dyDescent="0.35">
      <c r="A394" s="411"/>
      <c r="B394" s="411"/>
    </row>
    <row r="395" spans="1:2" x14ac:dyDescent="0.35">
      <c r="A395" s="411"/>
      <c r="B395" s="411"/>
    </row>
    <row r="396" spans="1:2" x14ac:dyDescent="0.35">
      <c r="A396" s="411"/>
      <c r="B396" s="411"/>
    </row>
    <row r="397" spans="1:2" x14ac:dyDescent="0.35">
      <c r="A397" s="411"/>
      <c r="B397" s="411"/>
    </row>
    <row r="398" spans="1:2" x14ac:dyDescent="0.35">
      <c r="A398" s="411"/>
      <c r="B398" s="411"/>
    </row>
    <row r="399" spans="1:2" x14ac:dyDescent="0.35">
      <c r="A399" s="411"/>
      <c r="B399" s="411"/>
    </row>
    <row r="400" spans="1:2" x14ac:dyDescent="0.35">
      <c r="A400" s="411"/>
      <c r="B400" s="411"/>
    </row>
    <row r="401" spans="1:2" x14ac:dyDescent="0.35">
      <c r="A401" s="411"/>
      <c r="B401" s="411"/>
    </row>
    <row r="402" spans="1:2" x14ac:dyDescent="0.35">
      <c r="A402" s="411"/>
      <c r="B402" s="411"/>
    </row>
    <row r="403" spans="1:2" x14ac:dyDescent="0.35">
      <c r="A403" s="411"/>
      <c r="B403" s="411"/>
    </row>
    <row r="404" spans="1:2" x14ac:dyDescent="0.35">
      <c r="A404" s="411"/>
      <c r="B404" s="411"/>
    </row>
    <row r="405" spans="1:2" x14ac:dyDescent="0.35">
      <c r="A405" s="411"/>
      <c r="B405" s="411"/>
    </row>
    <row r="406" spans="1:2" x14ac:dyDescent="0.35">
      <c r="A406" s="411"/>
      <c r="B406" s="411"/>
    </row>
    <row r="407" spans="1:2" x14ac:dyDescent="0.35">
      <c r="A407" s="411"/>
      <c r="B407" s="411"/>
    </row>
    <row r="408" spans="1:2" x14ac:dyDescent="0.35">
      <c r="A408" s="411"/>
      <c r="B408" s="411"/>
    </row>
    <row r="409" spans="1:2" x14ac:dyDescent="0.35">
      <c r="A409" s="411"/>
      <c r="B409" s="411"/>
    </row>
    <row r="410" spans="1:2" x14ac:dyDescent="0.35">
      <c r="A410" s="411"/>
      <c r="B410" s="411"/>
    </row>
    <row r="411" spans="1:2" x14ac:dyDescent="0.35">
      <c r="A411" s="411"/>
      <c r="B411" s="411"/>
    </row>
    <row r="412" spans="1:2" x14ac:dyDescent="0.35">
      <c r="A412" s="411"/>
      <c r="B412" s="411"/>
    </row>
    <row r="413" spans="1:2" x14ac:dyDescent="0.35">
      <c r="A413" s="411"/>
      <c r="B413" s="411"/>
    </row>
    <row r="414" spans="1:2" x14ac:dyDescent="0.35">
      <c r="A414" s="411"/>
      <c r="B414" s="411"/>
    </row>
    <row r="415" spans="1:2" x14ac:dyDescent="0.35">
      <c r="A415" s="411"/>
      <c r="B415" s="411"/>
    </row>
    <row r="416" spans="1:2" x14ac:dyDescent="0.35">
      <c r="A416" s="411"/>
      <c r="B416" s="411"/>
    </row>
    <row r="417" spans="1:2" x14ac:dyDescent="0.35">
      <c r="A417" s="411"/>
      <c r="B417" s="411"/>
    </row>
    <row r="418" spans="1:2" x14ac:dyDescent="0.35">
      <c r="A418" s="411"/>
      <c r="B418" s="411"/>
    </row>
    <row r="419" spans="1:2" x14ac:dyDescent="0.35">
      <c r="A419" s="411"/>
      <c r="B419" s="411"/>
    </row>
    <row r="420" spans="1:2" x14ac:dyDescent="0.35">
      <c r="A420" s="411"/>
      <c r="B420" s="411"/>
    </row>
    <row r="421" spans="1:2" x14ac:dyDescent="0.35">
      <c r="A421" s="411"/>
      <c r="B421" s="411"/>
    </row>
    <row r="422" spans="1:2" x14ac:dyDescent="0.35">
      <c r="A422" s="411"/>
      <c r="B422" s="411"/>
    </row>
    <row r="423" spans="1:2" x14ac:dyDescent="0.35">
      <c r="A423" s="411"/>
      <c r="B423" s="411"/>
    </row>
    <row r="424" spans="1:2" x14ac:dyDescent="0.35">
      <c r="A424" s="411"/>
      <c r="B424" s="411"/>
    </row>
    <row r="425" spans="1:2" x14ac:dyDescent="0.35">
      <c r="A425" s="411"/>
      <c r="B425" s="411"/>
    </row>
    <row r="426" spans="1:2" x14ac:dyDescent="0.35">
      <c r="A426" s="411"/>
      <c r="B426" s="411"/>
    </row>
    <row r="427" spans="1:2" x14ac:dyDescent="0.35">
      <c r="A427" s="411"/>
      <c r="B427" s="411"/>
    </row>
    <row r="428" spans="1:2" x14ac:dyDescent="0.35">
      <c r="A428" s="411"/>
      <c r="B428" s="411"/>
    </row>
    <row r="429" spans="1:2" x14ac:dyDescent="0.35">
      <c r="A429" s="411"/>
      <c r="B429" s="411"/>
    </row>
    <row r="430" spans="1:2" x14ac:dyDescent="0.35">
      <c r="A430" s="411"/>
      <c r="B430" s="411"/>
    </row>
    <row r="431" spans="1:2" x14ac:dyDescent="0.35">
      <c r="A431" s="411"/>
      <c r="B431" s="411"/>
    </row>
    <row r="432" spans="1:2" x14ac:dyDescent="0.35">
      <c r="A432" s="411"/>
      <c r="B432" s="411"/>
    </row>
    <row r="433" spans="1:2" x14ac:dyDescent="0.35">
      <c r="A433" s="411"/>
      <c r="B433" s="411"/>
    </row>
    <row r="434" spans="1:2" x14ac:dyDescent="0.35">
      <c r="A434" s="411"/>
      <c r="B434" s="411"/>
    </row>
    <row r="435" spans="1:2" x14ac:dyDescent="0.35">
      <c r="A435" s="411"/>
      <c r="B435" s="411"/>
    </row>
    <row r="436" spans="1:2" x14ac:dyDescent="0.35">
      <c r="A436" s="411"/>
      <c r="B436" s="411"/>
    </row>
    <row r="437" spans="1:2" x14ac:dyDescent="0.35">
      <c r="A437" s="411"/>
      <c r="B437" s="411"/>
    </row>
    <row r="438" spans="1:2" x14ac:dyDescent="0.35">
      <c r="A438" s="411"/>
      <c r="B438" s="411"/>
    </row>
    <row r="439" spans="1:2" x14ac:dyDescent="0.35">
      <c r="A439" s="411"/>
      <c r="B439" s="411"/>
    </row>
    <row r="440" spans="1:2" x14ac:dyDescent="0.35">
      <c r="A440" s="411"/>
      <c r="B440" s="411"/>
    </row>
    <row r="441" spans="1:2" x14ac:dyDescent="0.35">
      <c r="A441" s="411"/>
      <c r="B441" s="411"/>
    </row>
    <row r="442" spans="1:2" x14ac:dyDescent="0.35">
      <c r="A442" s="411"/>
      <c r="B442" s="411"/>
    </row>
    <row r="443" spans="1:2" x14ac:dyDescent="0.35">
      <c r="A443" s="411"/>
      <c r="B443" s="411"/>
    </row>
    <row r="444" spans="1:2" x14ac:dyDescent="0.35">
      <c r="A444" s="411"/>
      <c r="B444" s="411"/>
    </row>
    <row r="445" spans="1:2" x14ac:dyDescent="0.35">
      <c r="A445" s="411"/>
      <c r="B445" s="411"/>
    </row>
    <row r="446" spans="1:2" x14ac:dyDescent="0.35">
      <c r="A446" s="411"/>
      <c r="B446" s="411"/>
    </row>
    <row r="447" spans="1:2" x14ac:dyDescent="0.35">
      <c r="A447" s="411"/>
      <c r="B447" s="411"/>
    </row>
    <row r="448" spans="1:2" x14ac:dyDescent="0.35">
      <c r="A448" s="411"/>
      <c r="B448" s="411"/>
    </row>
    <row r="449" spans="1:2" x14ac:dyDescent="0.35">
      <c r="A449" s="411"/>
      <c r="B449" s="411"/>
    </row>
    <row r="450" spans="1:2" x14ac:dyDescent="0.35">
      <c r="A450" s="411"/>
      <c r="B450" s="411"/>
    </row>
    <row r="451" spans="1:2" x14ac:dyDescent="0.35">
      <c r="A451" s="411"/>
      <c r="B451" s="411"/>
    </row>
    <row r="452" spans="1:2" x14ac:dyDescent="0.35">
      <c r="A452" s="411"/>
      <c r="B452" s="411"/>
    </row>
    <row r="453" spans="1:2" x14ac:dyDescent="0.35">
      <c r="A453" s="411"/>
      <c r="B453" s="411"/>
    </row>
    <row r="454" spans="1:2" x14ac:dyDescent="0.35">
      <c r="A454" s="411"/>
      <c r="B454" s="411"/>
    </row>
    <row r="455" spans="1:2" x14ac:dyDescent="0.35">
      <c r="A455" s="411"/>
      <c r="B455" s="411"/>
    </row>
    <row r="456" spans="1:2" x14ac:dyDescent="0.35">
      <c r="A456" s="411"/>
      <c r="B456" s="411"/>
    </row>
    <row r="457" spans="1:2" x14ac:dyDescent="0.35">
      <c r="A457" s="411"/>
      <c r="B457" s="411"/>
    </row>
    <row r="458" spans="1:2" x14ac:dyDescent="0.35">
      <c r="A458" s="411"/>
      <c r="B458" s="411"/>
    </row>
    <row r="459" spans="1:2" x14ac:dyDescent="0.35">
      <c r="A459" s="411"/>
      <c r="B459" s="411"/>
    </row>
    <row r="460" spans="1:2" x14ac:dyDescent="0.35">
      <c r="A460" s="411"/>
      <c r="B460" s="411"/>
    </row>
    <row r="461" spans="1:2" x14ac:dyDescent="0.35">
      <c r="A461" s="411"/>
      <c r="B461" s="411"/>
    </row>
    <row r="462" spans="1:2" x14ac:dyDescent="0.35">
      <c r="A462" s="411"/>
      <c r="B462" s="411"/>
    </row>
    <row r="463" spans="1:2" x14ac:dyDescent="0.35">
      <c r="A463" s="411"/>
      <c r="B463" s="411"/>
    </row>
    <row r="464" spans="1:2" x14ac:dyDescent="0.35">
      <c r="A464" s="411"/>
      <c r="B464" s="411"/>
    </row>
    <row r="465" spans="1:2" x14ac:dyDescent="0.35">
      <c r="A465" s="411"/>
      <c r="B465" s="411"/>
    </row>
    <row r="466" spans="1:2" x14ac:dyDescent="0.35">
      <c r="A466" s="411"/>
      <c r="B466" s="411"/>
    </row>
    <row r="467" spans="1:2" x14ac:dyDescent="0.35">
      <c r="A467" s="411"/>
      <c r="B467" s="411"/>
    </row>
    <row r="468" spans="1:2" x14ac:dyDescent="0.35">
      <c r="A468" s="411"/>
      <c r="B468" s="411"/>
    </row>
    <row r="469" spans="1:2" x14ac:dyDescent="0.35">
      <c r="A469" s="411"/>
      <c r="B469" s="411"/>
    </row>
    <row r="470" spans="1:2" x14ac:dyDescent="0.35">
      <c r="A470" s="411"/>
      <c r="B470" s="411"/>
    </row>
    <row r="471" spans="1:2" x14ac:dyDescent="0.35">
      <c r="A471" s="411"/>
      <c r="B471" s="411"/>
    </row>
    <row r="472" spans="1:2" x14ac:dyDescent="0.35">
      <c r="A472" s="411"/>
      <c r="B472" s="411"/>
    </row>
    <row r="473" spans="1:2" x14ac:dyDescent="0.35">
      <c r="A473" s="411"/>
      <c r="B473" s="411"/>
    </row>
    <row r="474" spans="1:2" x14ac:dyDescent="0.35">
      <c r="A474" s="411"/>
      <c r="B474" s="411"/>
    </row>
    <row r="475" spans="1:2" x14ac:dyDescent="0.35">
      <c r="A475" s="411"/>
      <c r="B475" s="411"/>
    </row>
    <row r="476" spans="1:2" x14ac:dyDescent="0.35">
      <c r="A476" s="411"/>
      <c r="B476" s="411"/>
    </row>
    <row r="477" spans="1:2" x14ac:dyDescent="0.35">
      <c r="A477" s="411"/>
      <c r="B477" s="411"/>
    </row>
    <row r="478" spans="1:2" x14ac:dyDescent="0.35">
      <c r="A478" s="411"/>
      <c r="B478" s="411"/>
    </row>
    <row r="479" spans="1:2" x14ac:dyDescent="0.35">
      <c r="A479" s="411"/>
      <c r="B479" s="411"/>
    </row>
    <row r="480" spans="1:2" x14ac:dyDescent="0.35">
      <c r="A480" s="411"/>
      <c r="B480" s="411"/>
    </row>
    <row r="481" spans="1:2" x14ac:dyDescent="0.35">
      <c r="A481" s="411"/>
      <c r="B481" s="411"/>
    </row>
    <row r="482" spans="1:2" x14ac:dyDescent="0.35">
      <c r="A482" s="411"/>
      <c r="B482" s="411"/>
    </row>
    <row r="483" spans="1:2" x14ac:dyDescent="0.35">
      <c r="A483" s="411"/>
      <c r="B483" s="411"/>
    </row>
    <row r="484" spans="1:2" x14ac:dyDescent="0.35">
      <c r="A484" s="411"/>
      <c r="B484" s="411"/>
    </row>
    <row r="485" spans="1:2" x14ac:dyDescent="0.35">
      <c r="A485" s="411"/>
      <c r="B485" s="411"/>
    </row>
    <row r="486" spans="1:2" x14ac:dyDescent="0.35">
      <c r="A486" s="411"/>
      <c r="B486" s="411"/>
    </row>
    <row r="487" spans="1:2" x14ac:dyDescent="0.35">
      <c r="A487" s="411"/>
      <c r="B487" s="411"/>
    </row>
    <row r="488" spans="1:2" x14ac:dyDescent="0.35">
      <c r="A488" s="411"/>
      <c r="B488" s="411"/>
    </row>
    <row r="489" spans="1:2" x14ac:dyDescent="0.35">
      <c r="A489" s="411"/>
      <c r="B489" s="411"/>
    </row>
    <row r="490" spans="1:2" x14ac:dyDescent="0.35">
      <c r="A490" s="411"/>
      <c r="B490" s="411"/>
    </row>
    <row r="491" spans="1:2" x14ac:dyDescent="0.35">
      <c r="A491" s="411"/>
      <c r="B491" s="411"/>
    </row>
    <row r="492" spans="1:2" x14ac:dyDescent="0.35">
      <c r="A492" s="411"/>
      <c r="B492" s="411"/>
    </row>
    <row r="493" spans="1:2" x14ac:dyDescent="0.35">
      <c r="A493" s="411"/>
      <c r="B493" s="411"/>
    </row>
    <row r="494" spans="1:2" x14ac:dyDescent="0.35">
      <c r="A494" s="411"/>
      <c r="B494" s="411"/>
    </row>
    <row r="495" spans="1:2" x14ac:dyDescent="0.35">
      <c r="A495" s="411"/>
      <c r="B495" s="411"/>
    </row>
    <row r="496" spans="1:2" x14ac:dyDescent="0.35">
      <c r="A496" s="411"/>
      <c r="B496" s="411"/>
    </row>
    <row r="497" spans="1:2" x14ac:dyDescent="0.35">
      <c r="A497" s="411"/>
      <c r="B497" s="411"/>
    </row>
    <row r="498" spans="1:2" x14ac:dyDescent="0.35">
      <c r="A498" s="411"/>
      <c r="B498" s="411"/>
    </row>
    <row r="499" spans="1:2" x14ac:dyDescent="0.35">
      <c r="A499" s="411"/>
      <c r="B499" s="411"/>
    </row>
    <row r="500" spans="1:2" x14ac:dyDescent="0.35">
      <c r="A500" s="411"/>
      <c r="B500" s="411"/>
    </row>
    <row r="501" spans="1:2" x14ac:dyDescent="0.35">
      <c r="A501" s="411"/>
      <c r="B501" s="411"/>
    </row>
    <row r="502" spans="1:2" x14ac:dyDescent="0.35">
      <c r="A502" s="411"/>
      <c r="B502" s="411"/>
    </row>
    <row r="503" spans="1:2" x14ac:dyDescent="0.35">
      <c r="A503" s="411"/>
      <c r="B503" s="411"/>
    </row>
    <row r="504" spans="1:2" x14ac:dyDescent="0.35">
      <c r="A504" s="411"/>
      <c r="B504" s="411"/>
    </row>
    <row r="505" spans="1:2" x14ac:dyDescent="0.35">
      <c r="A505" s="411"/>
      <c r="B505" s="411"/>
    </row>
    <row r="506" spans="1:2" x14ac:dyDescent="0.35">
      <c r="A506" s="411"/>
      <c r="B506" s="411"/>
    </row>
    <row r="507" spans="1:2" x14ac:dyDescent="0.35">
      <c r="A507" s="411"/>
      <c r="B507" s="411"/>
    </row>
    <row r="508" spans="1:2" x14ac:dyDescent="0.35">
      <c r="A508" s="411"/>
      <c r="B508" s="411"/>
    </row>
    <row r="509" spans="1:2" x14ac:dyDescent="0.35">
      <c r="A509" s="411"/>
      <c r="B509" s="411"/>
    </row>
    <row r="510" spans="1:2" x14ac:dyDescent="0.35">
      <c r="A510" s="411"/>
      <c r="B510" s="411"/>
    </row>
    <row r="511" spans="1:2" x14ac:dyDescent="0.35">
      <c r="A511" s="411"/>
      <c r="B511" s="411"/>
    </row>
    <row r="512" spans="1:2" x14ac:dyDescent="0.35">
      <c r="A512" s="411"/>
      <c r="B512" s="411"/>
    </row>
    <row r="513" spans="1:2" x14ac:dyDescent="0.35">
      <c r="A513" s="411"/>
      <c r="B513" s="411"/>
    </row>
    <row r="514" spans="1:2" x14ac:dyDescent="0.35">
      <c r="A514" s="411"/>
      <c r="B514" s="411"/>
    </row>
    <row r="515" spans="1:2" x14ac:dyDescent="0.35">
      <c r="A515" s="411"/>
      <c r="B515" s="411"/>
    </row>
    <row r="516" spans="1:2" x14ac:dyDescent="0.35">
      <c r="A516" s="411"/>
      <c r="B516" s="411"/>
    </row>
    <row r="517" spans="1:2" x14ac:dyDescent="0.35">
      <c r="A517" s="411"/>
      <c r="B517" s="411"/>
    </row>
    <row r="518" spans="1:2" x14ac:dyDescent="0.35">
      <c r="A518" s="411"/>
      <c r="B518" s="411"/>
    </row>
    <row r="519" spans="1:2" x14ac:dyDescent="0.35">
      <c r="A519" s="411"/>
      <c r="B519" s="411"/>
    </row>
    <row r="520" spans="1:2" x14ac:dyDescent="0.35">
      <c r="A520" s="411"/>
      <c r="B520" s="411"/>
    </row>
    <row r="521" spans="1:2" x14ac:dyDescent="0.35">
      <c r="A521" s="411"/>
      <c r="B521" s="411"/>
    </row>
    <row r="522" spans="1:2" x14ac:dyDescent="0.35">
      <c r="A522" s="411"/>
      <c r="B522" s="411"/>
    </row>
    <row r="523" spans="1:2" x14ac:dyDescent="0.35">
      <c r="A523" s="411"/>
      <c r="B523" s="411"/>
    </row>
    <row r="524" spans="1:2" x14ac:dyDescent="0.35">
      <c r="A524" s="411"/>
      <c r="B524" s="411"/>
    </row>
    <row r="525" spans="1:2" x14ac:dyDescent="0.35">
      <c r="A525" s="411"/>
      <c r="B525" s="411"/>
    </row>
    <row r="526" spans="1:2" x14ac:dyDescent="0.35">
      <c r="A526" s="411"/>
      <c r="B526" s="411"/>
    </row>
    <row r="527" spans="1:2" x14ac:dyDescent="0.35">
      <c r="A527" s="411"/>
      <c r="B527" s="411"/>
    </row>
    <row r="528" spans="1:2" x14ac:dyDescent="0.35">
      <c r="A528" s="411"/>
      <c r="B528" s="411"/>
    </row>
    <row r="529" spans="1:2" x14ac:dyDescent="0.35">
      <c r="A529" s="411"/>
      <c r="B529" s="411"/>
    </row>
    <row r="530" spans="1:2" x14ac:dyDescent="0.35">
      <c r="A530" s="411"/>
      <c r="B530" s="411"/>
    </row>
    <row r="531" spans="1:2" x14ac:dyDescent="0.35">
      <c r="A531" s="411"/>
      <c r="B531" s="411"/>
    </row>
    <row r="532" spans="1:2" x14ac:dyDescent="0.35">
      <c r="A532" s="411"/>
      <c r="B532" s="411"/>
    </row>
    <row r="533" spans="1:2" x14ac:dyDescent="0.35">
      <c r="A533" s="411"/>
      <c r="B533" s="411"/>
    </row>
    <row r="534" spans="1:2" x14ac:dyDescent="0.35">
      <c r="A534" s="411"/>
      <c r="B534" s="411"/>
    </row>
    <row r="535" spans="1:2" x14ac:dyDescent="0.35">
      <c r="A535" s="411"/>
      <c r="B535" s="411"/>
    </row>
    <row r="536" spans="1:2" x14ac:dyDescent="0.35">
      <c r="A536" s="411"/>
      <c r="B536" s="411"/>
    </row>
    <row r="537" spans="1:2" x14ac:dyDescent="0.35">
      <c r="A537" s="411"/>
      <c r="B537" s="411"/>
    </row>
    <row r="538" spans="1:2" x14ac:dyDescent="0.35">
      <c r="A538" s="411"/>
      <c r="B538" s="411"/>
    </row>
    <row r="539" spans="1:2" x14ac:dyDescent="0.35">
      <c r="A539" s="411"/>
      <c r="B539" s="411"/>
    </row>
    <row r="540" spans="1:2" x14ac:dyDescent="0.35">
      <c r="A540" s="411"/>
      <c r="B540" s="411"/>
    </row>
    <row r="541" spans="1:2" x14ac:dyDescent="0.35">
      <c r="A541" s="411"/>
      <c r="B541" s="411"/>
    </row>
    <row r="542" spans="1:2" x14ac:dyDescent="0.35">
      <c r="A542" s="411"/>
      <c r="B542" s="411"/>
    </row>
    <row r="543" spans="1:2" x14ac:dyDescent="0.35">
      <c r="A543" s="411"/>
      <c r="B543" s="411"/>
    </row>
    <row r="544" spans="1:2" x14ac:dyDescent="0.35">
      <c r="A544" s="411"/>
      <c r="B544" s="411"/>
    </row>
    <row r="545" spans="1:2" x14ac:dyDescent="0.35">
      <c r="A545" s="411"/>
      <c r="B545" s="411"/>
    </row>
    <row r="546" spans="1:2" x14ac:dyDescent="0.35">
      <c r="A546" s="411"/>
      <c r="B546" s="411"/>
    </row>
    <row r="547" spans="1:2" x14ac:dyDescent="0.35">
      <c r="A547" s="411"/>
      <c r="B547" s="411"/>
    </row>
    <row r="548" spans="1:2" x14ac:dyDescent="0.35">
      <c r="A548" s="411"/>
      <c r="B548" s="411"/>
    </row>
    <row r="549" spans="1:2" x14ac:dyDescent="0.35">
      <c r="A549" s="411"/>
      <c r="B549" s="411"/>
    </row>
    <row r="550" spans="1:2" x14ac:dyDescent="0.35">
      <c r="A550" s="411"/>
      <c r="B550" s="411"/>
    </row>
    <row r="551" spans="1:2" x14ac:dyDescent="0.35">
      <c r="A551" s="411"/>
      <c r="B551" s="411"/>
    </row>
    <row r="552" spans="1:2" x14ac:dyDescent="0.35">
      <c r="A552" s="411"/>
      <c r="B552" s="411"/>
    </row>
    <row r="553" spans="1:2" x14ac:dyDescent="0.35">
      <c r="A553" s="411"/>
      <c r="B553" s="411"/>
    </row>
    <row r="554" spans="1:2" x14ac:dyDescent="0.35">
      <c r="A554" s="411"/>
      <c r="B554" s="411"/>
    </row>
    <row r="555" spans="1:2" x14ac:dyDescent="0.35">
      <c r="A555" s="411"/>
      <c r="B555" s="411"/>
    </row>
    <row r="556" spans="1:2" x14ac:dyDescent="0.35">
      <c r="A556" s="411"/>
      <c r="B556" s="411"/>
    </row>
    <row r="557" spans="1:2" x14ac:dyDescent="0.35">
      <c r="A557" s="411"/>
      <c r="B557" s="411"/>
    </row>
    <row r="558" spans="1:2" x14ac:dyDescent="0.35">
      <c r="A558" s="411"/>
      <c r="B558" s="411"/>
    </row>
    <row r="559" spans="1:2" x14ac:dyDescent="0.35">
      <c r="A559" s="411"/>
      <c r="B559" s="411"/>
    </row>
    <row r="560" spans="1:2" x14ac:dyDescent="0.35">
      <c r="A560" s="411"/>
      <c r="B560" s="411"/>
    </row>
    <row r="561" spans="1:2" x14ac:dyDescent="0.35">
      <c r="A561" s="411"/>
      <c r="B561" s="411"/>
    </row>
    <row r="562" spans="1:2" x14ac:dyDescent="0.35">
      <c r="A562" s="411"/>
      <c r="B562" s="411"/>
    </row>
    <row r="563" spans="1:2" x14ac:dyDescent="0.35">
      <c r="A563" s="411"/>
      <c r="B563" s="411"/>
    </row>
    <row r="564" spans="1:2" x14ac:dyDescent="0.35">
      <c r="A564" s="411"/>
      <c r="B564" s="411"/>
    </row>
    <row r="565" spans="1:2" x14ac:dyDescent="0.35">
      <c r="A565" s="411"/>
      <c r="B565" s="411"/>
    </row>
    <row r="566" spans="1:2" x14ac:dyDescent="0.35">
      <c r="A566" s="411"/>
      <c r="B566" s="411"/>
    </row>
    <row r="567" spans="1:2" x14ac:dyDescent="0.35">
      <c r="A567" s="411"/>
      <c r="B567" s="411"/>
    </row>
    <row r="568" spans="1:2" x14ac:dyDescent="0.35">
      <c r="A568" s="411"/>
      <c r="B568" s="411"/>
    </row>
    <row r="569" spans="1:2" x14ac:dyDescent="0.35">
      <c r="A569" s="411"/>
      <c r="B569" s="411"/>
    </row>
    <row r="570" spans="1:2" x14ac:dyDescent="0.35">
      <c r="A570" s="411"/>
      <c r="B570" s="411"/>
    </row>
    <row r="571" spans="1:2" x14ac:dyDescent="0.35">
      <c r="A571" s="411"/>
      <c r="B571" s="411"/>
    </row>
    <row r="572" spans="1:2" x14ac:dyDescent="0.35">
      <c r="A572" s="411"/>
      <c r="B572" s="411"/>
    </row>
    <row r="573" spans="1:2" x14ac:dyDescent="0.35">
      <c r="A573" s="411"/>
      <c r="B573" s="411"/>
    </row>
    <row r="574" spans="1:2" x14ac:dyDescent="0.35">
      <c r="A574" s="411"/>
      <c r="B574" s="411"/>
    </row>
    <row r="575" spans="1:2" x14ac:dyDescent="0.35">
      <c r="A575" s="411"/>
      <c r="B575" s="411"/>
    </row>
    <row r="576" spans="1:2" x14ac:dyDescent="0.35">
      <c r="A576" s="411"/>
      <c r="B576" s="411"/>
    </row>
    <row r="577" spans="1:2" x14ac:dyDescent="0.35">
      <c r="A577" s="411"/>
      <c r="B577" s="411"/>
    </row>
    <row r="578" spans="1:2" x14ac:dyDescent="0.35">
      <c r="A578" s="411"/>
      <c r="B578" s="411"/>
    </row>
    <row r="579" spans="1:2" x14ac:dyDescent="0.35">
      <c r="A579" s="411"/>
      <c r="B579" s="411"/>
    </row>
    <row r="580" spans="1:2" x14ac:dyDescent="0.35">
      <c r="A580" s="411"/>
      <c r="B580" s="411"/>
    </row>
    <row r="581" spans="1:2" x14ac:dyDescent="0.35">
      <c r="A581" s="411"/>
      <c r="B581" s="411"/>
    </row>
    <row r="582" spans="1:2" x14ac:dyDescent="0.35">
      <c r="A582" s="411"/>
      <c r="B582" s="411"/>
    </row>
    <row r="583" spans="1:2" x14ac:dyDescent="0.35">
      <c r="A583" s="411"/>
      <c r="B583" s="411"/>
    </row>
    <row r="584" spans="1:2" x14ac:dyDescent="0.35">
      <c r="A584" s="411"/>
      <c r="B584" s="411"/>
    </row>
    <row r="585" spans="1:2" x14ac:dyDescent="0.35">
      <c r="A585" s="411"/>
      <c r="B585" s="411"/>
    </row>
    <row r="586" spans="1:2" x14ac:dyDescent="0.35">
      <c r="A586" s="411"/>
      <c r="B586" s="411"/>
    </row>
    <row r="587" spans="1:2" x14ac:dyDescent="0.35">
      <c r="A587" s="411"/>
      <c r="B587" s="411"/>
    </row>
    <row r="588" spans="1:2" x14ac:dyDescent="0.35">
      <c r="A588" s="411"/>
      <c r="B588" s="411"/>
    </row>
    <row r="589" spans="1:2" x14ac:dyDescent="0.35">
      <c r="A589" s="411"/>
      <c r="B589" s="411"/>
    </row>
    <row r="590" spans="1:2" x14ac:dyDescent="0.35">
      <c r="A590" s="411"/>
      <c r="B590" s="411"/>
    </row>
    <row r="591" spans="1:2" x14ac:dyDescent="0.35">
      <c r="A591" s="411"/>
      <c r="B591" s="411"/>
    </row>
    <row r="592" spans="1:2" x14ac:dyDescent="0.35">
      <c r="A592" s="411"/>
      <c r="B592" s="411"/>
    </row>
    <row r="593" spans="1:2" x14ac:dyDescent="0.35">
      <c r="A593" s="411"/>
      <c r="B593" s="411"/>
    </row>
    <row r="594" spans="1:2" x14ac:dyDescent="0.35">
      <c r="A594" s="411"/>
      <c r="B594" s="411"/>
    </row>
    <row r="595" spans="1:2" x14ac:dyDescent="0.35">
      <c r="A595" s="411"/>
      <c r="B595" s="411"/>
    </row>
    <row r="596" spans="1:2" x14ac:dyDescent="0.35">
      <c r="A596" s="411"/>
      <c r="B596" s="411"/>
    </row>
    <row r="597" spans="1:2" x14ac:dyDescent="0.35">
      <c r="A597" s="411"/>
      <c r="B597" s="411"/>
    </row>
    <row r="598" spans="1:2" x14ac:dyDescent="0.35">
      <c r="A598" s="411"/>
      <c r="B598" s="411"/>
    </row>
    <row r="599" spans="1:2" x14ac:dyDescent="0.35">
      <c r="A599" s="411"/>
      <c r="B599" s="411"/>
    </row>
    <row r="600" spans="1:2" x14ac:dyDescent="0.35">
      <c r="A600" s="411"/>
      <c r="B600" s="411"/>
    </row>
    <row r="601" spans="1:2" x14ac:dyDescent="0.35">
      <c r="A601" s="411"/>
      <c r="B601" s="411"/>
    </row>
    <row r="602" spans="1:2" x14ac:dyDescent="0.35">
      <c r="A602" s="411"/>
      <c r="B602" s="411"/>
    </row>
    <row r="603" spans="1:2" x14ac:dyDescent="0.35">
      <c r="A603" s="411"/>
      <c r="B603" s="411"/>
    </row>
    <row r="604" spans="1:2" x14ac:dyDescent="0.35">
      <c r="A604" s="411"/>
      <c r="B604" s="411"/>
    </row>
    <row r="605" spans="1:2" x14ac:dyDescent="0.35">
      <c r="A605" s="411"/>
      <c r="B605" s="411"/>
    </row>
    <row r="606" spans="1:2" x14ac:dyDescent="0.35">
      <c r="A606" s="411"/>
      <c r="B606" s="411"/>
    </row>
    <row r="607" spans="1:2" x14ac:dyDescent="0.35">
      <c r="A607" s="411"/>
      <c r="B607" s="411"/>
    </row>
    <row r="608" spans="1:2" x14ac:dyDescent="0.35">
      <c r="A608" s="411"/>
      <c r="B608" s="411"/>
    </row>
    <row r="609" spans="1:2" x14ac:dyDescent="0.35">
      <c r="A609" s="411"/>
      <c r="B609" s="411"/>
    </row>
    <row r="610" spans="1:2" x14ac:dyDescent="0.35">
      <c r="A610" s="411"/>
      <c r="B610" s="411"/>
    </row>
    <row r="611" spans="1:2" x14ac:dyDescent="0.35">
      <c r="A611" s="411"/>
      <c r="B611" s="411"/>
    </row>
    <row r="612" spans="1:2" x14ac:dyDescent="0.35">
      <c r="A612" s="411"/>
      <c r="B612" s="411"/>
    </row>
    <row r="613" spans="1:2" x14ac:dyDescent="0.35">
      <c r="A613" s="411"/>
      <c r="B613" s="411"/>
    </row>
    <row r="614" spans="1:2" x14ac:dyDescent="0.35">
      <c r="A614" s="411"/>
      <c r="B614" s="411"/>
    </row>
    <row r="615" spans="1:2" x14ac:dyDescent="0.35">
      <c r="A615" s="411"/>
      <c r="B615" s="411"/>
    </row>
    <row r="616" spans="1:2" x14ac:dyDescent="0.35">
      <c r="A616" s="411"/>
      <c r="B616" s="411"/>
    </row>
    <row r="617" spans="1:2" x14ac:dyDescent="0.35">
      <c r="A617" s="411"/>
      <c r="B617" s="411"/>
    </row>
    <row r="618" spans="1:2" x14ac:dyDescent="0.35">
      <c r="A618" s="411"/>
      <c r="B618" s="411"/>
    </row>
    <row r="619" spans="1:2" x14ac:dyDescent="0.35">
      <c r="A619" s="411"/>
      <c r="B619" s="411"/>
    </row>
    <row r="620" spans="1:2" x14ac:dyDescent="0.35">
      <c r="A620" s="411"/>
      <c r="B620" s="411"/>
    </row>
    <row r="621" spans="1:2" x14ac:dyDescent="0.35">
      <c r="A621" s="411"/>
      <c r="B621" s="411"/>
    </row>
    <row r="622" spans="1:2" x14ac:dyDescent="0.35">
      <c r="A622" s="411"/>
      <c r="B622" s="411"/>
    </row>
    <row r="623" spans="1:2" x14ac:dyDescent="0.35">
      <c r="A623" s="411"/>
      <c r="B623" s="411"/>
    </row>
    <row r="624" spans="1:2" x14ac:dyDescent="0.35">
      <c r="A624" s="411"/>
      <c r="B624" s="411"/>
    </row>
    <row r="625" spans="1:2" x14ac:dyDescent="0.35">
      <c r="A625" s="411"/>
      <c r="B625" s="411"/>
    </row>
    <row r="626" spans="1:2" x14ac:dyDescent="0.35">
      <c r="A626" s="411"/>
      <c r="B626" s="411"/>
    </row>
    <row r="627" spans="1:2" x14ac:dyDescent="0.35">
      <c r="A627" s="411"/>
      <c r="B627" s="411"/>
    </row>
    <row r="628" spans="1:2" x14ac:dyDescent="0.35">
      <c r="A628" s="411"/>
      <c r="B628" s="411"/>
    </row>
    <row r="629" spans="1:2" x14ac:dyDescent="0.35">
      <c r="A629" s="411"/>
      <c r="B629" s="411"/>
    </row>
    <row r="630" spans="1:2" x14ac:dyDescent="0.35">
      <c r="A630" s="411"/>
      <c r="B630" s="411"/>
    </row>
    <row r="631" spans="1:2" x14ac:dyDescent="0.35">
      <c r="A631" s="411"/>
      <c r="B631" s="411"/>
    </row>
    <row r="632" spans="1:2" x14ac:dyDescent="0.35">
      <c r="A632" s="411"/>
      <c r="B632" s="411"/>
    </row>
    <row r="633" spans="1:2" x14ac:dyDescent="0.35">
      <c r="A633" s="411"/>
      <c r="B633" s="411"/>
    </row>
    <row r="634" spans="1:2" x14ac:dyDescent="0.35">
      <c r="A634" s="411"/>
      <c r="B634" s="411"/>
    </row>
    <row r="635" spans="1:2" x14ac:dyDescent="0.35">
      <c r="A635" s="411"/>
      <c r="B635" s="411"/>
    </row>
    <row r="636" spans="1:2" x14ac:dyDescent="0.35">
      <c r="A636" s="411"/>
      <c r="B636" s="411"/>
    </row>
    <row r="637" spans="1:2" x14ac:dyDescent="0.35">
      <c r="A637" s="411"/>
      <c r="B637" s="411"/>
    </row>
    <row r="638" spans="1:2" x14ac:dyDescent="0.35">
      <c r="A638" s="411"/>
      <c r="B638" s="411"/>
    </row>
    <row r="639" spans="1:2" x14ac:dyDescent="0.35">
      <c r="A639" s="411"/>
      <c r="B639" s="411"/>
    </row>
    <row r="640" spans="1:2" x14ac:dyDescent="0.35">
      <c r="A640" s="411"/>
      <c r="B640" s="411"/>
    </row>
    <row r="641" spans="1:2" x14ac:dyDescent="0.35">
      <c r="A641" s="411"/>
      <c r="B641" s="411"/>
    </row>
    <row r="642" spans="1:2" x14ac:dyDescent="0.35">
      <c r="A642" s="411"/>
      <c r="B642" s="411"/>
    </row>
    <row r="643" spans="1:2" x14ac:dyDescent="0.35">
      <c r="A643" s="411"/>
      <c r="B643" s="411"/>
    </row>
    <row r="644" spans="1:2" x14ac:dyDescent="0.35">
      <c r="A644" s="411"/>
      <c r="B644" s="411"/>
    </row>
    <row r="645" spans="1:2" x14ac:dyDescent="0.35">
      <c r="A645" s="411"/>
      <c r="B645" s="411"/>
    </row>
    <row r="646" spans="1:2" x14ac:dyDescent="0.35">
      <c r="A646" s="411"/>
      <c r="B646" s="411"/>
    </row>
    <row r="647" spans="1:2" x14ac:dyDescent="0.35">
      <c r="A647" s="411"/>
      <c r="B647" s="411"/>
    </row>
    <row r="648" spans="1:2" x14ac:dyDescent="0.35">
      <c r="A648" s="411"/>
      <c r="B648" s="411"/>
    </row>
    <row r="649" spans="1:2" x14ac:dyDescent="0.35">
      <c r="A649" s="411"/>
      <c r="B649" s="411"/>
    </row>
    <row r="650" spans="1:2" x14ac:dyDescent="0.35">
      <c r="A650" s="411"/>
      <c r="B650" s="411"/>
    </row>
    <row r="651" spans="1:2" x14ac:dyDescent="0.35">
      <c r="A651" s="411"/>
      <c r="B651" s="411"/>
    </row>
    <row r="652" spans="1:2" x14ac:dyDescent="0.35">
      <c r="A652" s="411"/>
      <c r="B652" s="411"/>
    </row>
    <row r="653" spans="1:2" x14ac:dyDescent="0.35">
      <c r="A653" s="411"/>
      <c r="B653" s="411"/>
    </row>
    <row r="654" spans="1:2" x14ac:dyDescent="0.35">
      <c r="A654" s="411"/>
      <c r="B654" s="411"/>
    </row>
    <row r="655" spans="1:2" x14ac:dyDescent="0.35">
      <c r="A655" s="411"/>
      <c r="B655" s="411"/>
    </row>
    <row r="656" spans="1:2" x14ac:dyDescent="0.35">
      <c r="A656" s="411"/>
      <c r="B656" s="411"/>
    </row>
    <row r="657" spans="1:2" x14ac:dyDescent="0.35">
      <c r="A657" s="411"/>
      <c r="B657" s="411"/>
    </row>
    <row r="658" spans="1:2" x14ac:dyDescent="0.35">
      <c r="A658" s="411"/>
      <c r="B658" s="411"/>
    </row>
    <row r="659" spans="1:2" x14ac:dyDescent="0.35">
      <c r="A659" s="411"/>
      <c r="B659" s="411"/>
    </row>
    <row r="660" spans="1:2" x14ac:dyDescent="0.35">
      <c r="A660" s="411"/>
      <c r="B660" s="411"/>
    </row>
    <row r="661" spans="1:2" x14ac:dyDescent="0.35">
      <c r="A661" s="411"/>
      <c r="B661" s="411"/>
    </row>
    <row r="662" spans="1:2" x14ac:dyDescent="0.35">
      <c r="A662" s="411"/>
      <c r="B662" s="411"/>
    </row>
    <row r="663" spans="1:2" x14ac:dyDescent="0.35">
      <c r="A663" s="411"/>
      <c r="B663" s="411"/>
    </row>
    <row r="664" spans="1:2" x14ac:dyDescent="0.35">
      <c r="A664" s="411"/>
      <c r="B664" s="411"/>
    </row>
    <row r="665" spans="1:2" x14ac:dyDescent="0.35">
      <c r="A665" s="411"/>
      <c r="B665" s="411"/>
    </row>
    <row r="666" spans="1:2" x14ac:dyDescent="0.35">
      <c r="A666" s="411"/>
      <c r="B666" s="411"/>
    </row>
    <row r="667" spans="1:2" x14ac:dyDescent="0.35">
      <c r="A667" s="411"/>
      <c r="B667" s="411"/>
    </row>
    <row r="668" spans="1:2" x14ac:dyDescent="0.35">
      <c r="A668" s="411"/>
      <c r="B668" s="411"/>
    </row>
    <row r="669" spans="1:2" x14ac:dyDescent="0.35">
      <c r="A669" s="411"/>
      <c r="B669" s="411"/>
    </row>
    <row r="670" spans="1:2" x14ac:dyDescent="0.35">
      <c r="A670" s="411"/>
      <c r="B670" s="411"/>
    </row>
    <row r="671" spans="1:2" x14ac:dyDescent="0.35">
      <c r="A671" s="411"/>
      <c r="B671" s="411"/>
    </row>
    <row r="672" spans="1:2" x14ac:dyDescent="0.35">
      <c r="A672" s="411"/>
      <c r="B672" s="411"/>
    </row>
    <row r="673" spans="1:2" x14ac:dyDescent="0.35">
      <c r="A673" s="411"/>
      <c r="B673" s="411"/>
    </row>
    <row r="674" spans="1:2" x14ac:dyDescent="0.35">
      <c r="A674" s="411"/>
      <c r="B674" s="411"/>
    </row>
    <row r="675" spans="1:2" x14ac:dyDescent="0.35">
      <c r="A675" s="411"/>
      <c r="B675" s="411"/>
    </row>
    <row r="676" spans="1:2" x14ac:dyDescent="0.35">
      <c r="A676" s="411"/>
      <c r="B676" s="411"/>
    </row>
    <row r="677" spans="1:2" x14ac:dyDescent="0.35">
      <c r="A677" s="411"/>
      <c r="B677" s="411"/>
    </row>
    <row r="678" spans="1:2" x14ac:dyDescent="0.35">
      <c r="A678" s="411"/>
      <c r="B678" s="411"/>
    </row>
    <row r="679" spans="1:2" x14ac:dyDescent="0.35">
      <c r="A679" s="411"/>
      <c r="B679" s="411"/>
    </row>
    <row r="680" spans="1:2" x14ac:dyDescent="0.35">
      <c r="A680" s="411"/>
      <c r="B680" s="411"/>
    </row>
    <row r="681" spans="1:2" x14ac:dyDescent="0.35">
      <c r="A681" s="411"/>
      <c r="B681" s="411"/>
    </row>
    <row r="682" spans="1:2" x14ac:dyDescent="0.35">
      <c r="A682" s="411"/>
      <c r="B682" s="411"/>
    </row>
    <row r="683" spans="1:2" x14ac:dyDescent="0.35">
      <c r="A683" s="411"/>
      <c r="B683" s="411"/>
    </row>
    <row r="684" spans="1:2" x14ac:dyDescent="0.35">
      <c r="A684" s="411"/>
      <c r="B684" s="411"/>
    </row>
    <row r="685" spans="1:2" x14ac:dyDescent="0.35">
      <c r="A685" s="411"/>
      <c r="B685" s="411"/>
    </row>
    <row r="686" spans="1:2" x14ac:dyDescent="0.35">
      <c r="A686" s="411"/>
      <c r="B686" s="411"/>
    </row>
    <row r="687" spans="1:2" x14ac:dyDescent="0.35">
      <c r="A687" s="411"/>
      <c r="B687" s="411"/>
    </row>
    <row r="688" spans="1:2" x14ac:dyDescent="0.35">
      <c r="A688" s="411"/>
      <c r="B688" s="411"/>
    </row>
    <row r="689" spans="1:2" x14ac:dyDescent="0.35">
      <c r="A689" s="411"/>
      <c r="B689" s="411"/>
    </row>
    <row r="690" spans="1:2" x14ac:dyDescent="0.35">
      <c r="A690" s="411"/>
      <c r="B690" s="411"/>
    </row>
    <row r="691" spans="1:2" x14ac:dyDescent="0.35">
      <c r="A691" s="411"/>
      <c r="B691" s="411"/>
    </row>
    <row r="692" spans="1:2" x14ac:dyDescent="0.35">
      <c r="A692" s="411"/>
      <c r="B692" s="411"/>
    </row>
    <row r="693" spans="1:2" x14ac:dyDescent="0.35">
      <c r="A693" s="411"/>
      <c r="B693" s="411"/>
    </row>
    <row r="694" spans="1:2" x14ac:dyDescent="0.35">
      <c r="A694" s="411"/>
      <c r="B694" s="411"/>
    </row>
    <row r="695" spans="1:2" x14ac:dyDescent="0.35">
      <c r="A695" s="411"/>
      <c r="B695" s="411"/>
    </row>
    <row r="696" spans="1:2" x14ac:dyDescent="0.35">
      <c r="A696" s="411"/>
      <c r="B696" s="411"/>
    </row>
    <row r="697" spans="1:2" x14ac:dyDescent="0.35">
      <c r="A697" s="411"/>
      <c r="B697" s="411"/>
    </row>
    <row r="698" spans="1:2" x14ac:dyDescent="0.35">
      <c r="A698" s="411"/>
      <c r="B698" s="411"/>
    </row>
    <row r="699" spans="1:2" x14ac:dyDescent="0.35">
      <c r="A699" s="411"/>
      <c r="B699" s="411"/>
    </row>
    <row r="700" spans="1:2" x14ac:dyDescent="0.35">
      <c r="A700" s="411"/>
      <c r="B700" s="411"/>
    </row>
    <row r="701" spans="1:2" x14ac:dyDescent="0.35">
      <c r="A701" s="411"/>
      <c r="B701" s="411"/>
    </row>
    <row r="702" spans="1:2" x14ac:dyDescent="0.35">
      <c r="A702" s="411"/>
      <c r="B702" s="411"/>
    </row>
    <row r="703" spans="1:2" x14ac:dyDescent="0.35">
      <c r="A703" s="411"/>
      <c r="B703" s="411"/>
    </row>
    <row r="704" spans="1:2" x14ac:dyDescent="0.35">
      <c r="A704" s="411"/>
      <c r="B704" s="411"/>
    </row>
    <row r="705" spans="1:2" x14ac:dyDescent="0.35">
      <c r="A705" s="411"/>
      <c r="B705" s="411"/>
    </row>
    <row r="706" spans="1:2" x14ac:dyDescent="0.35">
      <c r="A706" s="411"/>
      <c r="B706" s="411"/>
    </row>
    <row r="707" spans="1:2" x14ac:dyDescent="0.35">
      <c r="A707" s="411"/>
      <c r="B707" s="411"/>
    </row>
    <row r="708" spans="1:2" x14ac:dyDescent="0.35">
      <c r="A708" s="411"/>
      <c r="B708" s="411"/>
    </row>
    <row r="709" spans="1:2" x14ac:dyDescent="0.35">
      <c r="A709" s="411"/>
      <c r="B709" s="411"/>
    </row>
    <row r="710" spans="1:2" x14ac:dyDescent="0.35">
      <c r="A710" s="411"/>
      <c r="B710" s="411"/>
    </row>
    <row r="711" spans="1:2" x14ac:dyDescent="0.35">
      <c r="A711" s="411"/>
      <c r="B711" s="411"/>
    </row>
    <row r="712" spans="1:2" x14ac:dyDescent="0.35">
      <c r="A712" s="411"/>
      <c r="B712" s="411"/>
    </row>
    <row r="713" spans="1:2" x14ac:dyDescent="0.35">
      <c r="A713" s="411"/>
      <c r="B713" s="411"/>
    </row>
    <row r="714" spans="1:2" x14ac:dyDescent="0.35">
      <c r="A714" s="411"/>
      <c r="B714" s="411"/>
    </row>
    <row r="715" spans="1:2" x14ac:dyDescent="0.35">
      <c r="A715" s="411"/>
      <c r="B715" s="411"/>
    </row>
    <row r="716" spans="1:2" x14ac:dyDescent="0.35">
      <c r="A716" s="411"/>
      <c r="B716" s="411"/>
    </row>
    <row r="717" spans="1:2" x14ac:dyDescent="0.35">
      <c r="A717" s="411"/>
      <c r="B717" s="411"/>
    </row>
    <row r="718" spans="1:2" x14ac:dyDescent="0.35">
      <c r="A718" s="411"/>
      <c r="B718" s="411"/>
    </row>
    <row r="719" spans="1:2" x14ac:dyDescent="0.35">
      <c r="A719" s="411"/>
      <c r="B719" s="411"/>
    </row>
    <row r="720" spans="1:2" x14ac:dyDescent="0.35">
      <c r="A720" s="411"/>
      <c r="B720" s="411"/>
    </row>
    <row r="721" spans="1:2" x14ac:dyDescent="0.35">
      <c r="A721" s="411"/>
      <c r="B721" s="411"/>
    </row>
    <row r="722" spans="1:2" x14ac:dyDescent="0.35">
      <c r="A722" s="411"/>
      <c r="B722" s="411"/>
    </row>
    <row r="723" spans="1:2" x14ac:dyDescent="0.35">
      <c r="A723" s="411"/>
      <c r="B723" s="411"/>
    </row>
    <row r="724" spans="1:2" x14ac:dyDescent="0.35">
      <c r="A724" s="411"/>
      <c r="B724" s="411"/>
    </row>
    <row r="725" spans="1:2" x14ac:dyDescent="0.35">
      <c r="A725" s="411"/>
      <c r="B725" s="411"/>
    </row>
    <row r="726" spans="1:2" x14ac:dyDescent="0.35">
      <c r="A726" s="411"/>
      <c r="B726" s="411"/>
    </row>
    <row r="727" spans="1:2" x14ac:dyDescent="0.35">
      <c r="A727" s="411"/>
      <c r="B727" s="411"/>
    </row>
    <row r="728" spans="1:2" x14ac:dyDescent="0.35">
      <c r="A728" s="411"/>
      <c r="B728" s="411"/>
    </row>
    <row r="729" spans="1:2" x14ac:dyDescent="0.35">
      <c r="A729" s="411"/>
      <c r="B729" s="411"/>
    </row>
    <row r="730" spans="1:2" x14ac:dyDescent="0.35">
      <c r="A730" s="411"/>
      <c r="B730" s="411"/>
    </row>
    <row r="731" spans="1:2" x14ac:dyDescent="0.35">
      <c r="A731" s="411"/>
      <c r="B731" s="411"/>
    </row>
    <row r="732" spans="1:2" x14ac:dyDescent="0.35">
      <c r="A732" s="411"/>
      <c r="B732" s="411"/>
    </row>
    <row r="733" spans="1:2" x14ac:dyDescent="0.35">
      <c r="A733" s="411"/>
      <c r="B733" s="411"/>
    </row>
    <row r="734" spans="1:2" x14ac:dyDescent="0.35">
      <c r="A734" s="411"/>
      <c r="B734" s="411"/>
    </row>
    <row r="735" spans="1:2" x14ac:dyDescent="0.35">
      <c r="A735" s="411"/>
      <c r="B735" s="411"/>
    </row>
    <row r="736" spans="1:2" x14ac:dyDescent="0.35">
      <c r="A736" s="411"/>
      <c r="B736" s="411"/>
    </row>
    <row r="737" spans="1:2" x14ac:dyDescent="0.35">
      <c r="A737" s="411"/>
      <c r="B737" s="411"/>
    </row>
    <row r="738" spans="1:2" x14ac:dyDescent="0.35">
      <c r="A738" s="411"/>
      <c r="B738" s="411"/>
    </row>
    <row r="739" spans="1:2" x14ac:dyDescent="0.35">
      <c r="A739" s="411"/>
      <c r="B739" s="411"/>
    </row>
    <row r="740" spans="1:2" x14ac:dyDescent="0.35">
      <c r="A740" s="411"/>
      <c r="B740" s="411"/>
    </row>
    <row r="741" spans="1:2" x14ac:dyDescent="0.35">
      <c r="A741" s="411"/>
      <c r="B741" s="411"/>
    </row>
    <row r="742" spans="1:2" x14ac:dyDescent="0.35">
      <c r="A742" s="411"/>
      <c r="B742" s="411"/>
    </row>
    <row r="743" spans="1:2" x14ac:dyDescent="0.35">
      <c r="A743" s="411"/>
      <c r="B743" s="411"/>
    </row>
    <row r="744" spans="1:2" x14ac:dyDescent="0.35">
      <c r="A744" s="411"/>
      <c r="B744" s="411"/>
    </row>
    <row r="745" spans="1:2" x14ac:dyDescent="0.35">
      <c r="A745" s="411"/>
      <c r="B745" s="411"/>
    </row>
    <row r="746" spans="1:2" x14ac:dyDescent="0.35">
      <c r="A746" s="411"/>
      <c r="B746" s="411"/>
    </row>
    <row r="747" spans="1:2" x14ac:dyDescent="0.35">
      <c r="A747" s="411"/>
      <c r="B747" s="411"/>
    </row>
    <row r="748" spans="1:2" x14ac:dyDescent="0.35">
      <c r="A748" s="411"/>
      <c r="B748" s="411"/>
    </row>
    <row r="749" spans="1:2" x14ac:dyDescent="0.35">
      <c r="A749" s="411"/>
      <c r="B749" s="411"/>
    </row>
    <row r="750" spans="1:2" x14ac:dyDescent="0.35">
      <c r="A750" s="411"/>
      <c r="B750" s="411"/>
    </row>
    <row r="751" spans="1:2" x14ac:dyDescent="0.35">
      <c r="A751" s="411"/>
      <c r="B751" s="411"/>
    </row>
    <row r="752" spans="1:2" x14ac:dyDescent="0.35">
      <c r="A752" s="411"/>
      <c r="B752" s="411"/>
    </row>
    <row r="753" spans="1:2" x14ac:dyDescent="0.35">
      <c r="A753" s="411"/>
      <c r="B753" s="411"/>
    </row>
    <row r="754" spans="1:2" x14ac:dyDescent="0.35">
      <c r="A754" s="411"/>
      <c r="B754" s="411"/>
    </row>
    <row r="755" spans="1:2" x14ac:dyDescent="0.35">
      <c r="A755" s="411"/>
      <c r="B755" s="411"/>
    </row>
    <row r="756" spans="1:2" x14ac:dyDescent="0.35">
      <c r="A756" s="411"/>
      <c r="B756" s="411"/>
    </row>
    <row r="757" spans="1:2" x14ac:dyDescent="0.35">
      <c r="A757" s="411"/>
      <c r="B757" s="411"/>
    </row>
    <row r="758" spans="1:2" x14ac:dyDescent="0.35">
      <c r="A758" s="411"/>
      <c r="B758" s="411"/>
    </row>
    <row r="759" spans="1:2" x14ac:dyDescent="0.35">
      <c r="A759" s="411"/>
      <c r="B759" s="411"/>
    </row>
    <row r="760" spans="1:2" x14ac:dyDescent="0.35">
      <c r="A760" s="411"/>
      <c r="B760" s="411"/>
    </row>
    <row r="761" spans="1:2" x14ac:dyDescent="0.35">
      <c r="A761" s="411"/>
      <c r="B761" s="411"/>
    </row>
    <row r="762" spans="1:2" x14ac:dyDescent="0.35">
      <c r="A762" s="411"/>
      <c r="B762" s="411"/>
    </row>
    <row r="763" spans="1:2" x14ac:dyDescent="0.35">
      <c r="A763" s="411"/>
      <c r="B763" s="411"/>
    </row>
    <row r="764" spans="1:2" x14ac:dyDescent="0.35">
      <c r="A764" s="411"/>
      <c r="B764" s="411"/>
    </row>
    <row r="765" spans="1:2" x14ac:dyDescent="0.35">
      <c r="A765" s="411"/>
      <c r="B765" s="411"/>
    </row>
    <row r="766" spans="1:2" x14ac:dyDescent="0.35">
      <c r="A766" s="411"/>
      <c r="B766" s="411"/>
    </row>
    <row r="767" spans="1:2" x14ac:dyDescent="0.35">
      <c r="A767" s="411"/>
      <c r="B767" s="411"/>
    </row>
    <row r="768" spans="1:2" x14ac:dyDescent="0.35">
      <c r="A768" s="411"/>
      <c r="B768" s="411"/>
    </row>
    <row r="769" spans="1:2" x14ac:dyDescent="0.35">
      <c r="A769" s="411"/>
      <c r="B769" s="411"/>
    </row>
    <row r="770" spans="1:2" x14ac:dyDescent="0.35">
      <c r="A770" s="411"/>
      <c r="B770" s="411"/>
    </row>
    <row r="771" spans="1:2" x14ac:dyDescent="0.35">
      <c r="A771" s="411"/>
      <c r="B771" s="411"/>
    </row>
    <row r="772" spans="1:2" x14ac:dyDescent="0.35">
      <c r="A772" s="411"/>
      <c r="B772" s="411"/>
    </row>
    <row r="773" spans="1:2" x14ac:dyDescent="0.35">
      <c r="A773" s="411"/>
      <c r="B773" s="411"/>
    </row>
    <row r="774" spans="1:2" x14ac:dyDescent="0.35">
      <c r="A774" s="411"/>
      <c r="B774" s="411"/>
    </row>
    <row r="775" spans="1:2" x14ac:dyDescent="0.35">
      <c r="A775" s="411"/>
      <c r="B775" s="411"/>
    </row>
    <row r="776" spans="1:2" x14ac:dyDescent="0.35">
      <c r="A776" s="411"/>
      <c r="B776" s="411"/>
    </row>
    <row r="777" spans="1:2" x14ac:dyDescent="0.35">
      <c r="A777" s="411"/>
      <c r="B777" s="411"/>
    </row>
    <row r="778" spans="1:2" x14ac:dyDescent="0.35">
      <c r="A778" s="411"/>
      <c r="B778" s="411"/>
    </row>
    <row r="779" spans="1:2" x14ac:dyDescent="0.35">
      <c r="A779" s="411"/>
      <c r="B779" s="411"/>
    </row>
    <row r="780" spans="1:2" x14ac:dyDescent="0.35">
      <c r="A780" s="411"/>
      <c r="B780" s="411"/>
    </row>
    <row r="781" spans="1:2" x14ac:dyDescent="0.35">
      <c r="A781" s="411"/>
      <c r="B781" s="411"/>
    </row>
    <row r="782" spans="1:2" x14ac:dyDescent="0.35">
      <c r="A782" s="411"/>
      <c r="B782" s="411"/>
    </row>
    <row r="783" spans="1:2" x14ac:dyDescent="0.35">
      <c r="A783" s="411"/>
      <c r="B783" s="411"/>
    </row>
    <row r="784" spans="1:2" x14ac:dyDescent="0.35">
      <c r="A784" s="411"/>
      <c r="B784" s="411"/>
    </row>
    <row r="785" spans="1:2" x14ac:dyDescent="0.35">
      <c r="A785" s="411"/>
      <c r="B785" s="411"/>
    </row>
    <row r="786" spans="1:2" x14ac:dyDescent="0.35">
      <c r="A786" s="411"/>
      <c r="B786" s="411"/>
    </row>
    <row r="787" spans="1:2" x14ac:dyDescent="0.35">
      <c r="A787" s="411"/>
      <c r="B787" s="411"/>
    </row>
    <row r="788" spans="1:2" x14ac:dyDescent="0.35">
      <c r="A788" s="411"/>
      <c r="B788" s="411"/>
    </row>
    <row r="789" spans="1:2" x14ac:dyDescent="0.35">
      <c r="A789" s="411"/>
      <c r="B789" s="411"/>
    </row>
    <row r="790" spans="1:2" x14ac:dyDescent="0.35">
      <c r="A790" s="411"/>
      <c r="B790" s="411"/>
    </row>
    <row r="791" spans="1:2" x14ac:dyDescent="0.35">
      <c r="A791" s="411"/>
      <c r="B791" s="411"/>
    </row>
    <row r="792" spans="1:2" x14ac:dyDescent="0.35">
      <c r="A792" s="411"/>
      <c r="B792" s="411"/>
    </row>
    <row r="793" spans="1:2" x14ac:dyDescent="0.35">
      <c r="A793" s="411"/>
      <c r="B793" s="411"/>
    </row>
    <row r="794" spans="1:2" x14ac:dyDescent="0.35">
      <c r="A794" s="411"/>
      <c r="B794" s="411"/>
    </row>
    <row r="795" spans="1:2" x14ac:dyDescent="0.35">
      <c r="A795" s="411"/>
      <c r="B795" s="411"/>
    </row>
    <row r="796" spans="1:2" x14ac:dyDescent="0.35">
      <c r="A796" s="411"/>
      <c r="B796" s="411"/>
    </row>
    <row r="797" spans="1:2" x14ac:dyDescent="0.35">
      <c r="A797" s="411"/>
      <c r="B797" s="411"/>
    </row>
    <row r="798" spans="1:2" x14ac:dyDescent="0.35">
      <c r="A798" s="411"/>
      <c r="B798" s="411"/>
    </row>
    <row r="799" spans="1:2" x14ac:dyDescent="0.35">
      <c r="A799" s="411"/>
      <c r="B799" s="411"/>
    </row>
    <row r="800" spans="1:2" x14ac:dyDescent="0.35">
      <c r="A800" s="411"/>
      <c r="B800" s="411"/>
    </row>
    <row r="801" spans="1:2" x14ac:dyDescent="0.35">
      <c r="A801" s="411"/>
      <c r="B801" s="411"/>
    </row>
    <row r="802" spans="1:2" x14ac:dyDescent="0.35">
      <c r="A802" s="411"/>
      <c r="B802" s="411"/>
    </row>
    <row r="803" spans="1:2" x14ac:dyDescent="0.35">
      <c r="A803" s="411"/>
      <c r="B803" s="411"/>
    </row>
    <row r="804" spans="1:2" x14ac:dyDescent="0.35">
      <c r="A804" s="411"/>
      <c r="B804" s="411"/>
    </row>
    <row r="805" spans="1:2" x14ac:dyDescent="0.35">
      <c r="A805" s="411"/>
      <c r="B805" s="411"/>
    </row>
    <row r="806" spans="1:2" x14ac:dyDescent="0.35">
      <c r="A806" s="411"/>
      <c r="B806" s="411"/>
    </row>
    <row r="807" spans="1:2" x14ac:dyDescent="0.35">
      <c r="A807" s="411"/>
      <c r="B807" s="411"/>
    </row>
    <row r="808" spans="1:2" x14ac:dyDescent="0.35">
      <c r="A808" s="411"/>
      <c r="B808" s="411"/>
    </row>
    <row r="809" spans="1:2" x14ac:dyDescent="0.35">
      <c r="A809" s="411"/>
      <c r="B809" s="411"/>
    </row>
    <row r="810" spans="1:2" x14ac:dyDescent="0.35">
      <c r="A810" s="411"/>
      <c r="B810" s="411"/>
    </row>
    <row r="811" spans="1:2" x14ac:dyDescent="0.35">
      <c r="A811" s="411"/>
      <c r="B811" s="411"/>
    </row>
    <row r="812" spans="1:2" x14ac:dyDescent="0.35">
      <c r="A812" s="411"/>
      <c r="B812" s="411"/>
    </row>
    <row r="813" spans="1:2" x14ac:dyDescent="0.35">
      <c r="A813" s="411"/>
      <c r="B813" s="411"/>
    </row>
    <row r="814" spans="1:2" x14ac:dyDescent="0.35">
      <c r="A814" s="411"/>
      <c r="B814" s="411"/>
    </row>
    <row r="815" spans="1:2" x14ac:dyDescent="0.35">
      <c r="A815" s="411"/>
      <c r="B815" s="411"/>
    </row>
    <row r="816" spans="1:2" x14ac:dyDescent="0.35">
      <c r="A816" s="411"/>
      <c r="B816" s="411"/>
    </row>
    <row r="817" spans="1:2" x14ac:dyDescent="0.35">
      <c r="A817" s="411"/>
      <c r="B817" s="411"/>
    </row>
    <row r="818" spans="1:2" x14ac:dyDescent="0.35">
      <c r="A818" s="411"/>
      <c r="B818" s="411"/>
    </row>
    <row r="819" spans="1:2" x14ac:dyDescent="0.35">
      <c r="A819" s="411"/>
      <c r="B819" s="411"/>
    </row>
    <row r="820" spans="1:2" x14ac:dyDescent="0.35">
      <c r="A820" s="411"/>
      <c r="B820" s="411"/>
    </row>
    <row r="821" spans="1:2" x14ac:dyDescent="0.35">
      <c r="A821" s="411"/>
      <c r="B821" s="411"/>
    </row>
    <row r="822" spans="1:2" x14ac:dyDescent="0.35">
      <c r="A822" s="411"/>
      <c r="B822" s="411"/>
    </row>
    <row r="823" spans="1:2" x14ac:dyDescent="0.35">
      <c r="A823" s="411"/>
      <c r="B823" s="411"/>
    </row>
    <row r="824" spans="1:2" x14ac:dyDescent="0.35">
      <c r="A824" s="411"/>
      <c r="B824" s="411"/>
    </row>
    <row r="825" spans="1:2" x14ac:dyDescent="0.35">
      <c r="A825" s="411"/>
      <c r="B825" s="411"/>
    </row>
    <row r="826" spans="1:2" x14ac:dyDescent="0.35">
      <c r="A826" s="411"/>
      <c r="B826" s="411"/>
    </row>
    <row r="827" spans="1:2" x14ac:dyDescent="0.35">
      <c r="A827" s="411"/>
      <c r="B827" s="411"/>
    </row>
    <row r="828" spans="1:2" x14ac:dyDescent="0.35">
      <c r="A828" s="411"/>
      <c r="B828" s="411"/>
    </row>
    <row r="829" spans="1:2" x14ac:dyDescent="0.35">
      <c r="A829" s="411"/>
      <c r="B829" s="411"/>
    </row>
    <row r="830" spans="1:2" x14ac:dyDescent="0.35">
      <c r="A830" s="411"/>
      <c r="B830" s="411"/>
    </row>
    <row r="831" spans="1:2" x14ac:dyDescent="0.35">
      <c r="A831" s="411"/>
      <c r="B831" s="411"/>
    </row>
    <row r="832" spans="1:2" x14ac:dyDescent="0.35">
      <c r="A832" s="411"/>
      <c r="B832" s="411"/>
    </row>
    <row r="833" spans="1:2" x14ac:dyDescent="0.35">
      <c r="A833" s="411"/>
      <c r="B833" s="411"/>
    </row>
    <row r="834" spans="1:2" x14ac:dyDescent="0.35">
      <c r="A834" s="411"/>
      <c r="B834" s="411"/>
    </row>
    <row r="835" spans="1:2" x14ac:dyDescent="0.35">
      <c r="A835" s="411"/>
      <c r="B835" s="411"/>
    </row>
    <row r="836" spans="1:2" x14ac:dyDescent="0.35">
      <c r="A836" s="411"/>
      <c r="B836" s="411"/>
    </row>
    <row r="837" spans="1:2" x14ac:dyDescent="0.35">
      <c r="A837" s="411"/>
      <c r="B837" s="411"/>
    </row>
    <row r="838" spans="1:2" x14ac:dyDescent="0.35">
      <c r="A838" s="411"/>
      <c r="B838" s="411"/>
    </row>
    <row r="839" spans="1:2" x14ac:dyDescent="0.35">
      <c r="A839" s="411"/>
      <c r="B839" s="411"/>
    </row>
    <row r="840" spans="1:2" x14ac:dyDescent="0.35">
      <c r="A840" s="411"/>
      <c r="B840" s="411"/>
    </row>
    <row r="841" spans="1:2" x14ac:dyDescent="0.35">
      <c r="A841" s="411"/>
      <c r="B841" s="411"/>
    </row>
    <row r="842" spans="1:2" x14ac:dyDescent="0.35">
      <c r="A842" s="411"/>
      <c r="B842" s="411"/>
    </row>
    <row r="843" spans="1:2" x14ac:dyDescent="0.35">
      <c r="A843" s="411"/>
      <c r="B843" s="411"/>
    </row>
    <row r="844" spans="1:2" x14ac:dyDescent="0.35">
      <c r="A844" s="411"/>
      <c r="B844" s="411"/>
    </row>
    <row r="845" spans="1:2" x14ac:dyDescent="0.35">
      <c r="A845" s="411"/>
      <c r="B845" s="411"/>
    </row>
    <row r="846" spans="1:2" x14ac:dyDescent="0.35">
      <c r="A846" s="411"/>
      <c r="B846" s="411"/>
    </row>
    <row r="847" spans="1:2" x14ac:dyDescent="0.35">
      <c r="A847" s="411"/>
      <c r="B847" s="411"/>
    </row>
    <row r="848" spans="1:2" x14ac:dyDescent="0.35">
      <c r="A848" s="411"/>
      <c r="B848" s="411"/>
    </row>
    <row r="849" spans="1:2" x14ac:dyDescent="0.35">
      <c r="A849" s="411"/>
      <c r="B849" s="411"/>
    </row>
    <row r="850" spans="1:2" x14ac:dyDescent="0.35">
      <c r="A850" s="411"/>
      <c r="B850" s="411"/>
    </row>
    <row r="851" spans="1:2" x14ac:dyDescent="0.35">
      <c r="A851" s="411"/>
      <c r="B851" s="411"/>
    </row>
    <row r="852" spans="1:2" x14ac:dyDescent="0.35">
      <c r="A852" s="411"/>
      <c r="B852" s="411"/>
    </row>
    <row r="853" spans="1:2" x14ac:dyDescent="0.35">
      <c r="A853" s="411"/>
      <c r="B853" s="411"/>
    </row>
    <row r="854" spans="1:2" x14ac:dyDescent="0.35">
      <c r="A854" s="411"/>
      <c r="B854" s="411"/>
    </row>
    <row r="855" spans="1:2" x14ac:dyDescent="0.35">
      <c r="A855" s="411"/>
      <c r="B855" s="411"/>
    </row>
    <row r="856" spans="1:2" x14ac:dyDescent="0.35">
      <c r="A856" s="411"/>
      <c r="B856" s="411"/>
    </row>
    <row r="857" spans="1:2" x14ac:dyDescent="0.35">
      <c r="A857" s="411"/>
      <c r="B857" s="411"/>
    </row>
    <row r="858" spans="1:2" x14ac:dyDescent="0.35">
      <c r="A858" s="411"/>
      <c r="B858" s="411"/>
    </row>
    <row r="859" spans="1:2" x14ac:dyDescent="0.35">
      <c r="A859" s="411"/>
      <c r="B859" s="411"/>
    </row>
    <row r="860" spans="1:2" x14ac:dyDescent="0.35">
      <c r="A860" s="411"/>
      <c r="B860" s="411"/>
    </row>
    <row r="861" spans="1:2" x14ac:dyDescent="0.35">
      <c r="A861" s="411"/>
      <c r="B861" s="411"/>
    </row>
    <row r="862" spans="1:2" x14ac:dyDescent="0.35">
      <c r="A862" s="411"/>
      <c r="B862" s="411"/>
    </row>
    <row r="863" spans="1:2" x14ac:dyDescent="0.35">
      <c r="A863" s="411"/>
      <c r="B863" s="411"/>
    </row>
    <row r="864" spans="1:2" x14ac:dyDescent="0.35">
      <c r="A864" s="411"/>
      <c r="B864" s="411"/>
    </row>
    <row r="865" spans="1:2" x14ac:dyDescent="0.35">
      <c r="A865" s="411"/>
      <c r="B865" s="411"/>
    </row>
    <row r="866" spans="1:2" x14ac:dyDescent="0.35">
      <c r="A866" s="411"/>
      <c r="B866" s="411"/>
    </row>
    <row r="867" spans="1:2" x14ac:dyDescent="0.35">
      <c r="A867" s="411"/>
      <c r="B867" s="411"/>
    </row>
    <row r="868" spans="1:2" x14ac:dyDescent="0.35">
      <c r="A868" s="411"/>
      <c r="B868" s="411"/>
    </row>
    <row r="869" spans="1:2" x14ac:dyDescent="0.35">
      <c r="A869" s="411"/>
      <c r="B869" s="411"/>
    </row>
    <row r="870" spans="1:2" x14ac:dyDescent="0.35">
      <c r="A870" s="411"/>
      <c r="B870" s="411"/>
    </row>
    <row r="871" spans="1:2" x14ac:dyDescent="0.35">
      <c r="A871" s="411"/>
      <c r="B871" s="411"/>
    </row>
    <row r="872" spans="1:2" x14ac:dyDescent="0.35">
      <c r="A872" s="411"/>
      <c r="B872" s="411"/>
    </row>
    <row r="873" spans="1:2" x14ac:dyDescent="0.35">
      <c r="A873" s="411"/>
      <c r="B873" s="411"/>
    </row>
    <row r="874" spans="1:2" x14ac:dyDescent="0.35">
      <c r="A874" s="411"/>
      <c r="B874" s="411"/>
    </row>
    <row r="875" spans="1:2" x14ac:dyDescent="0.35">
      <c r="A875" s="411"/>
      <c r="B875" s="411"/>
    </row>
    <row r="876" spans="1:2" x14ac:dyDescent="0.35">
      <c r="A876" s="411"/>
      <c r="B876" s="411"/>
    </row>
    <row r="877" spans="1:2" x14ac:dyDescent="0.35">
      <c r="A877" s="411"/>
      <c r="B877" s="411"/>
    </row>
    <row r="878" spans="1:2" x14ac:dyDescent="0.35">
      <c r="A878" s="411"/>
      <c r="B878" s="411"/>
    </row>
    <row r="879" spans="1:2" x14ac:dyDescent="0.35">
      <c r="A879" s="411"/>
      <c r="B879" s="411"/>
    </row>
    <row r="880" spans="1:2" x14ac:dyDescent="0.35">
      <c r="A880" s="411"/>
      <c r="B880" s="411"/>
    </row>
    <row r="881" spans="1:2" x14ac:dyDescent="0.35">
      <c r="A881" s="411"/>
      <c r="B881" s="411"/>
    </row>
    <row r="882" spans="1:2" x14ac:dyDescent="0.35">
      <c r="A882" s="411"/>
      <c r="B882" s="411"/>
    </row>
    <row r="883" spans="1:2" x14ac:dyDescent="0.35">
      <c r="A883" s="411"/>
      <c r="B883" s="411"/>
    </row>
    <row r="884" spans="1:2" x14ac:dyDescent="0.35">
      <c r="A884" s="411"/>
      <c r="B884" s="411"/>
    </row>
    <row r="885" spans="1:2" x14ac:dyDescent="0.35">
      <c r="A885" s="411"/>
      <c r="B885" s="411"/>
    </row>
    <row r="886" spans="1:2" x14ac:dyDescent="0.35">
      <c r="A886" s="411"/>
      <c r="B886" s="411"/>
    </row>
    <row r="887" spans="1:2" x14ac:dyDescent="0.35">
      <c r="A887" s="411"/>
      <c r="B887" s="411"/>
    </row>
    <row r="888" spans="1:2" x14ac:dyDescent="0.35">
      <c r="A888" s="411"/>
      <c r="B888" s="411"/>
    </row>
    <row r="889" spans="1:2" x14ac:dyDescent="0.35">
      <c r="A889" s="411"/>
      <c r="B889" s="411"/>
    </row>
    <row r="890" spans="1:2" x14ac:dyDescent="0.35">
      <c r="A890" s="411"/>
      <c r="B890" s="411"/>
    </row>
    <row r="891" spans="1:2" x14ac:dyDescent="0.35">
      <c r="A891" s="411"/>
      <c r="B891" s="411"/>
    </row>
    <row r="892" spans="1:2" x14ac:dyDescent="0.35">
      <c r="A892" s="411"/>
      <c r="B892" s="411"/>
    </row>
    <row r="893" spans="1:2" x14ac:dyDescent="0.35">
      <c r="A893" s="411"/>
      <c r="B893" s="411"/>
    </row>
    <row r="894" spans="1:2" x14ac:dyDescent="0.35">
      <c r="A894" s="411"/>
      <c r="B894" s="411"/>
    </row>
    <row r="895" spans="1:2" x14ac:dyDescent="0.35">
      <c r="A895" s="411"/>
      <c r="B895" s="411"/>
    </row>
    <row r="896" spans="1:2" x14ac:dyDescent="0.35">
      <c r="A896" s="411"/>
      <c r="B896" s="411"/>
    </row>
    <row r="897" spans="1:2" x14ac:dyDescent="0.35">
      <c r="A897" s="411"/>
      <c r="B897" s="411"/>
    </row>
    <row r="898" spans="1:2" x14ac:dyDescent="0.35">
      <c r="A898" s="411"/>
      <c r="B898" s="411"/>
    </row>
    <row r="899" spans="1:2" x14ac:dyDescent="0.35">
      <c r="A899" s="411"/>
      <c r="B899" s="411"/>
    </row>
    <row r="900" spans="1:2" x14ac:dyDescent="0.35">
      <c r="A900" s="411"/>
      <c r="B900" s="411"/>
    </row>
    <row r="901" spans="1:2" x14ac:dyDescent="0.35">
      <c r="A901" s="411"/>
      <c r="B901" s="411"/>
    </row>
    <row r="902" spans="1:2" x14ac:dyDescent="0.35">
      <c r="A902" s="411"/>
      <c r="B902" s="411"/>
    </row>
    <row r="903" spans="1:2" x14ac:dyDescent="0.35">
      <c r="A903" s="411"/>
      <c r="B903" s="411"/>
    </row>
    <row r="904" spans="1:2" x14ac:dyDescent="0.35">
      <c r="A904" s="411"/>
      <c r="B904" s="411"/>
    </row>
    <row r="905" spans="1:2" x14ac:dyDescent="0.35">
      <c r="A905" s="411"/>
      <c r="B905" s="411"/>
    </row>
    <row r="906" spans="1:2" x14ac:dyDescent="0.35">
      <c r="A906" s="411"/>
      <c r="B906" s="411"/>
    </row>
    <row r="907" spans="1:2" x14ac:dyDescent="0.35">
      <c r="A907" s="411"/>
      <c r="B907" s="411"/>
    </row>
    <row r="908" spans="1:2" x14ac:dyDescent="0.35">
      <c r="A908" s="411"/>
      <c r="B908" s="411"/>
    </row>
    <row r="909" spans="1:2" x14ac:dyDescent="0.35">
      <c r="A909" s="411"/>
      <c r="B909" s="411"/>
    </row>
    <row r="910" spans="1:2" x14ac:dyDescent="0.35">
      <c r="A910" s="411"/>
      <c r="B910" s="411"/>
    </row>
    <row r="911" spans="1:2" x14ac:dyDescent="0.35">
      <c r="A911" s="411"/>
      <c r="B911" s="411"/>
    </row>
    <row r="912" spans="1:2" x14ac:dyDescent="0.35">
      <c r="A912" s="411"/>
      <c r="B912" s="411"/>
    </row>
    <row r="913" spans="1:2" x14ac:dyDescent="0.35">
      <c r="A913" s="411"/>
      <c r="B913" s="411"/>
    </row>
    <row r="914" spans="1:2" x14ac:dyDescent="0.35">
      <c r="A914" s="411"/>
      <c r="B914" s="411"/>
    </row>
    <row r="915" spans="1:2" x14ac:dyDescent="0.35">
      <c r="A915" s="411"/>
      <c r="B915" s="411"/>
    </row>
    <row r="916" spans="1:2" x14ac:dyDescent="0.35">
      <c r="A916" s="411"/>
      <c r="B916" s="411"/>
    </row>
    <row r="917" spans="1:2" x14ac:dyDescent="0.35">
      <c r="A917" s="411"/>
      <c r="B917" s="411"/>
    </row>
    <row r="918" spans="1:2" x14ac:dyDescent="0.35">
      <c r="A918" s="411"/>
      <c r="B918" s="411"/>
    </row>
    <row r="919" spans="1:2" x14ac:dyDescent="0.35">
      <c r="A919" s="411"/>
      <c r="B919" s="411"/>
    </row>
    <row r="920" spans="1:2" x14ac:dyDescent="0.35">
      <c r="A920" s="411"/>
      <c r="B920" s="411"/>
    </row>
    <row r="921" spans="1:2" x14ac:dyDescent="0.35">
      <c r="A921" s="411"/>
      <c r="B921" s="411"/>
    </row>
    <row r="922" spans="1:2" x14ac:dyDescent="0.35">
      <c r="A922" s="411"/>
      <c r="B922" s="411"/>
    </row>
    <row r="923" spans="1:2" x14ac:dyDescent="0.35">
      <c r="A923" s="411"/>
      <c r="B923" s="411"/>
    </row>
    <row r="924" spans="1:2" x14ac:dyDescent="0.35">
      <c r="A924" s="411"/>
      <c r="B924" s="411"/>
    </row>
    <row r="925" spans="1:2" x14ac:dyDescent="0.35">
      <c r="A925" s="411"/>
      <c r="B925" s="411"/>
    </row>
    <row r="926" spans="1:2" x14ac:dyDescent="0.35">
      <c r="A926" s="411"/>
      <c r="B926" s="411"/>
    </row>
    <row r="927" spans="1:2" x14ac:dyDescent="0.35">
      <c r="A927" s="411"/>
      <c r="B927" s="411"/>
    </row>
    <row r="928" spans="1:2" x14ac:dyDescent="0.35">
      <c r="A928" s="411"/>
      <c r="B928" s="411"/>
    </row>
    <row r="929" spans="1:2" x14ac:dyDescent="0.35">
      <c r="A929" s="411"/>
      <c r="B929" s="411"/>
    </row>
    <row r="930" spans="1:2" x14ac:dyDescent="0.35">
      <c r="A930" s="411"/>
      <c r="B930" s="411"/>
    </row>
    <row r="931" spans="1:2" x14ac:dyDescent="0.35">
      <c r="A931" s="411"/>
      <c r="B931" s="411"/>
    </row>
    <row r="932" spans="1:2" x14ac:dyDescent="0.35">
      <c r="A932" s="411"/>
      <c r="B932" s="411"/>
    </row>
    <row r="933" spans="1:2" x14ac:dyDescent="0.35">
      <c r="A933" s="411"/>
      <c r="B933" s="411"/>
    </row>
    <row r="934" spans="1:2" x14ac:dyDescent="0.35">
      <c r="A934" s="411"/>
      <c r="B934" s="411"/>
    </row>
    <row r="935" spans="1:2" x14ac:dyDescent="0.35">
      <c r="A935" s="411"/>
      <c r="B935" s="411"/>
    </row>
    <row r="936" spans="1:2" x14ac:dyDescent="0.35">
      <c r="A936" s="411"/>
      <c r="B936" s="411"/>
    </row>
    <row r="937" spans="1:2" x14ac:dyDescent="0.35">
      <c r="A937" s="411"/>
      <c r="B937" s="411"/>
    </row>
    <row r="938" spans="1:2" x14ac:dyDescent="0.35">
      <c r="A938" s="411"/>
      <c r="B938" s="411"/>
    </row>
    <row r="939" spans="1:2" x14ac:dyDescent="0.35">
      <c r="A939" s="411"/>
      <c r="B939" s="411"/>
    </row>
    <row r="940" spans="1:2" x14ac:dyDescent="0.35">
      <c r="A940" s="411"/>
      <c r="B940" s="411"/>
    </row>
    <row r="941" spans="1:2" x14ac:dyDescent="0.35">
      <c r="A941" s="411"/>
      <c r="B941" s="411"/>
    </row>
    <row r="942" spans="1:2" x14ac:dyDescent="0.35">
      <c r="A942" s="411"/>
      <c r="B942" s="411"/>
    </row>
    <row r="943" spans="1:2" x14ac:dyDescent="0.35">
      <c r="A943" s="411"/>
      <c r="B943" s="411"/>
    </row>
    <row r="944" spans="1:2" x14ac:dyDescent="0.35">
      <c r="A944" s="411"/>
      <c r="B944" s="411"/>
    </row>
    <row r="945" spans="1:2" x14ac:dyDescent="0.35">
      <c r="A945" s="411"/>
      <c r="B945" s="411"/>
    </row>
    <row r="946" spans="1:2" x14ac:dyDescent="0.35">
      <c r="A946" s="411"/>
      <c r="B946" s="411"/>
    </row>
    <row r="947" spans="1:2" x14ac:dyDescent="0.35">
      <c r="A947" s="411"/>
      <c r="B947" s="411"/>
    </row>
    <row r="948" spans="1:2" x14ac:dyDescent="0.35">
      <c r="A948" s="411"/>
      <c r="B948" s="411"/>
    </row>
    <row r="949" spans="1:2" x14ac:dyDescent="0.35">
      <c r="A949" s="411"/>
      <c r="B949" s="411"/>
    </row>
    <row r="950" spans="1:2" x14ac:dyDescent="0.35">
      <c r="A950" s="411"/>
      <c r="B950" s="411"/>
    </row>
    <row r="951" spans="1:2" x14ac:dyDescent="0.35">
      <c r="A951" s="411"/>
      <c r="B951" s="411"/>
    </row>
    <row r="952" spans="1:2" x14ac:dyDescent="0.35">
      <c r="A952" s="411"/>
      <c r="B952" s="411"/>
    </row>
    <row r="953" spans="1:2" x14ac:dyDescent="0.35">
      <c r="A953" s="411"/>
      <c r="B953" s="411"/>
    </row>
    <row r="954" spans="1:2" x14ac:dyDescent="0.35">
      <c r="A954" s="411"/>
      <c r="B954" s="411"/>
    </row>
    <row r="955" spans="1:2" x14ac:dyDescent="0.35">
      <c r="A955" s="411"/>
      <c r="B955" s="411"/>
    </row>
    <row r="956" spans="1:2" x14ac:dyDescent="0.35">
      <c r="A956" s="411"/>
      <c r="B956" s="411"/>
    </row>
    <row r="957" spans="1:2" x14ac:dyDescent="0.35">
      <c r="A957" s="411"/>
      <c r="B957" s="411"/>
    </row>
    <row r="958" spans="1:2" x14ac:dyDescent="0.35">
      <c r="A958" s="411"/>
      <c r="B958" s="411"/>
    </row>
    <row r="959" spans="1:2" x14ac:dyDescent="0.35">
      <c r="A959" s="411"/>
      <c r="B959" s="411"/>
    </row>
    <row r="960" spans="1:2" x14ac:dyDescent="0.35">
      <c r="A960" s="411"/>
      <c r="B960" s="411"/>
    </row>
    <row r="961" spans="1:2" x14ac:dyDescent="0.35">
      <c r="A961" s="411"/>
      <c r="B961" s="411"/>
    </row>
    <row r="962" spans="1:2" x14ac:dyDescent="0.35">
      <c r="A962" s="411"/>
      <c r="B962" s="411"/>
    </row>
    <row r="963" spans="1:2" x14ac:dyDescent="0.35">
      <c r="A963" s="411"/>
      <c r="B963" s="411"/>
    </row>
    <row r="964" spans="1:2" x14ac:dyDescent="0.35">
      <c r="A964" s="411"/>
      <c r="B964" s="411"/>
    </row>
    <row r="965" spans="1:2" x14ac:dyDescent="0.35">
      <c r="A965" s="411"/>
      <c r="B965" s="411"/>
    </row>
    <row r="966" spans="1:2" x14ac:dyDescent="0.35">
      <c r="A966" s="411"/>
      <c r="B966" s="411"/>
    </row>
    <row r="967" spans="1:2" x14ac:dyDescent="0.35">
      <c r="A967" s="411"/>
      <c r="B967" s="411"/>
    </row>
    <row r="968" spans="1:2" x14ac:dyDescent="0.35">
      <c r="A968" s="411"/>
      <c r="B968" s="411"/>
    </row>
    <row r="969" spans="1:2" x14ac:dyDescent="0.35">
      <c r="A969" s="411"/>
      <c r="B969" s="411"/>
    </row>
    <row r="970" spans="1:2" x14ac:dyDescent="0.35">
      <c r="A970" s="411"/>
      <c r="B970" s="411"/>
    </row>
    <row r="971" spans="1:2" x14ac:dyDescent="0.35">
      <c r="A971" s="411"/>
      <c r="B971" s="411"/>
    </row>
    <row r="972" spans="1:2" x14ac:dyDescent="0.35">
      <c r="A972" s="411"/>
      <c r="B972" s="411"/>
    </row>
    <row r="973" spans="1:2" x14ac:dyDescent="0.35">
      <c r="A973" s="411"/>
      <c r="B973" s="411"/>
    </row>
    <row r="974" spans="1:2" x14ac:dyDescent="0.35">
      <c r="A974" s="411"/>
      <c r="B974" s="411"/>
    </row>
    <row r="975" spans="1:2" x14ac:dyDescent="0.35">
      <c r="A975" s="411"/>
      <c r="B975" s="411"/>
    </row>
    <row r="976" spans="1:2" x14ac:dyDescent="0.35">
      <c r="A976" s="411"/>
      <c r="B976" s="411"/>
    </row>
    <row r="977" spans="1:2" x14ac:dyDescent="0.35">
      <c r="A977" s="411"/>
      <c r="B977" s="411"/>
    </row>
    <row r="978" spans="1:2" x14ac:dyDescent="0.35">
      <c r="A978" s="411"/>
      <c r="B978" s="411"/>
    </row>
    <row r="979" spans="1:2" x14ac:dyDescent="0.35">
      <c r="A979" s="411"/>
      <c r="B979" s="411"/>
    </row>
    <row r="980" spans="1:2" x14ac:dyDescent="0.35">
      <c r="A980" s="411"/>
      <c r="B980" s="411"/>
    </row>
    <row r="981" spans="1:2" x14ac:dyDescent="0.35">
      <c r="A981" s="411"/>
      <c r="B981" s="411"/>
    </row>
    <row r="982" spans="1:2" x14ac:dyDescent="0.35">
      <c r="A982" s="411"/>
      <c r="B982" s="411"/>
    </row>
    <row r="983" spans="1:2" x14ac:dyDescent="0.35">
      <c r="A983" s="411"/>
      <c r="B983" s="411"/>
    </row>
    <row r="984" spans="1:2" x14ac:dyDescent="0.35">
      <c r="A984" s="411"/>
      <c r="B984" s="411"/>
    </row>
    <row r="985" spans="1:2" x14ac:dyDescent="0.35">
      <c r="A985" s="411"/>
      <c r="B985" s="411"/>
    </row>
    <row r="986" spans="1:2" x14ac:dyDescent="0.35">
      <c r="A986" s="411"/>
      <c r="B986" s="411"/>
    </row>
    <row r="987" spans="1:2" x14ac:dyDescent="0.35">
      <c r="A987" s="411"/>
      <c r="B987" s="411"/>
    </row>
    <row r="988" spans="1:2" x14ac:dyDescent="0.35">
      <c r="A988" s="411"/>
      <c r="B988" s="411"/>
    </row>
    <row r="989" spans="1:2" x14ac:dyDescent="0.35">
      <c r="A989" s="411"/>
      <c r="B989" s="411"/>
    </row>
    <row r="990" spans="1:2" x14ac:dyDescent="0.35">
      <c r="A990" s="411"/>
      <c r="B990" s="411"/>
    </row>
    <row r="991" spans="1:2" x14ac:dyDescent="0.35">
      <c r="A991" s="411"/>
      <c r="B991" s="411"/>
    </row>
    <row r="992" spans="1:2" x14ac:dyDescent="0.35">
      <c r="A992" s="411"/>
      <c r="B992" s="411"/>
    </row>
    <row r="993" spans="1:2" x14ac:dyDescent="0.35">
      <c r="A993" s="411"/>
      <c r="B993" s="411"/>
    </row>
    <row r="994" spans="1:2" x14ac:dyDescent="0.35">
      <c r="A994" s="411"/>
      <c r="B994" s="411"/>
    </row>
    <row r="995" spans="1:2" x14ac:dyDescent="0.35">
      <c r="A995" s="411"/>
      <c r="B995" s="411"/>
    </row>
    <row r="996" spans="1:2" x14ac:dyDescent="0.35">
      <c r="A996" s="411"/>
      <c r="B996" s="411"/>
    </row>
    <row r="997" spans="1:2" x14ac:dyDescent="0.35">
      <c r="A997" s="411"/>
      <c r="B997" s="411"/>
    </row>
    <row r="998" spans="1:2" x14ac:dyDescent="0.35">
      <c r="A998" s="411"/>
      <c r="B998" s="411"/>
    </row>
    <row r="999" spans="1:2" x14ac:dyDescent="0.35">
      <c r="A999" s="411"/>
      <c r="B999" s="411"/>
    </row>
    <row r="1000" spans="1:2" x14ac:dyDescent="0.35">
      <c r="A1000" s="411"/>
      <c r="B1000" s="411"/>
    </row>
    <row r="1001" spans="1:2" x14ac:dyDescent="0.35">
      <c r="A1001" s="411"/>
      <c r="B1001" s="411"/>
    </row>
    <row r="1002" spans="1:2" x14ac:dyDescent="0.35">
      <c r="A1002" s="411"/>
      <c r="B1002" s="411"/>
    </row>
    <row r="1003" spans="1:2" x14ac:dyDescent="0.35">
      <c r="A1003" s="411"/>
      <c r="B1003" s="411"/>
    </row>
    <row r="1004" spans="1:2" x14ac:dyDescent="0.35">
      <c r="A1004" s="411"/>
      <c r="B1004" s="411"/>
    </row>
    <row r="1005" spans="1:2" x14ac:dyDescent="0.35">
      <c r="A1005" s="411"/>
      <c r="B1005" s="411"/>
    </row>
    <row r="1006" spans="1:2" x14ac:dyDescent="0.35">
      <c r="A1006" s="411"/>
      <c r="B1006" s="411"/>
    </row>
    <row r="1007" spans="1:2" x14ac:dyDescent="0.35">
      <c r="A1007" s="411"/>
      <c r="B1007" s="411"/>
    </row>
    <row r="1008" spans="1:2" x14ac:dyDescent="0.35">
      <c r="A1008" s="411"/>
      <c r="B1008" s="411"/>
    </row>
    <row r="1009" spans="1:2" x14ac:dyDescent="0.35">
      <c r="A1009" s="411"/>
      <c r="B1009" s="411"/>
    </row>
    <row r="1010" spans="1:2" x14ac:dyDescent="0.35">
      <c r="A1010" s="411"/>
      <c r="B1010" s="411"/>
    </row>
    <row r="1011" spans="1:2" x14ac:dyDescent="0.35">
      <c r="A1011" s="411"/>
      <c r="B1011" s="411"/>
    </row>
    <row r="1012" spans="1:2" x14ac:dyDescent="0.35">
      <c r="A1012" s="411"/>
      <c r="B1012" s="411"/>
    </row>
    <row r="1013" spans="1:2" x14ac:dyDescent="0.35">
      <c r="A1013" s="411"/>
      <c r="B1013" s="411"/>
    </row>
    <row r="1014" spans="1:2" x14ac:dyDescent="0.35">
      <c r="A1014" s="411"/>
      <c r="B1014" s="411"/>
    </row>
    <row r="1015" spans="1:2" x14ac:dyDescent="0.35">
      <c r="A1015" s="411"/>
      <c r="B1015" s="411"/>
    </row>
    <row r="1016" spans="1:2" x14ac:dyDescent="0.35">
      <c r="A1016" s="411"/>
      <c r="B1016" s="411"/>
    </row>
    <row r="1017" spans="1:2" x14ac:dyDescent="0.35">
      <c r="A1017" s="411"/>
      <c r="B1017" s="411"/>
    </row>
    <row r="1018" spans="1:2" x14ac:dyDescent="0.35">
      <c r="A1018" s="411"/>
      <c r="B1018" s="411"/>
    </row>
    <row r="1019" spans="1:2" x14ac:dyDescent="0.35">
      <c r="A1019" s="411"/>
      <c r="B1019" s="411"/>
    </row>
    <row r="1020" spans="1:2" x14ac:dyDescent="0.35">
      <c r="A1020" s="411"/>
      <c r="B1020" s="411"/>
    </row>
    <row r="1021" spans="1:2" x14ac:dyDescent="0.35">
      <c r="A1021" s="411"/>
      <c r="B1021" s="411"/>
    </row>
    <row r="1022" spans="1:2" x14ac:dyDescent="0.35">
      <c r="A1022" s="411"/>
      <c r="B1022" s="411"/>
    </row>
    <row r="1023" spans="1:2" x14ac:dyDescent="0.35">
      <c r="A1023" s="411"/>
      <c r="B1023" s="411"/>
    </row>
    <row r="1024" spans="1:2" x14ac:dyDescent="0.35">
      <c r="A1024" s="411"/>
      <c r="B1024" s="411"/>
    </row>
    <row r="1025" spans="1:2" x14ac:dyDescent="0.35">
      <c r="A1025" s="411"/>
      <c r="B1025" s="411"/>
    </row>
    <row r="1026" spans="1:2" x14ac:dyDescent="0.35">
      <c r="A1026" s="411"/>
      <c r="B1026" s="411"/>
    </row>
    <row r="1027" spans="1:2" x14ac:dyDescent="0.35">
      <c r="A1027" s="411"/>
      <c r="B1027" s="411"/>
    </row>
    <row r="1028" spans="1:2" x14ac:dyDescent="0.35">
      <c r="A1028" s="411"/>
      <c r="B1028" s="411"/>
    </row>
    <row r="1029" spans="1:2" x14ac:dyDescent="0.35">
      <c r="A1029" s="411"/>
      <c r="B1029" s="411"/>
    </row>
    <row r="1030" spans="1:2" x14ac:dyDescent="0.35">
      <c r="A1030" s="411"/>
      <c r="B1030" s="411"/>
    </row>
    <row r="1031" spans="1:2" x14ac:dyDescent="0.35">
      <c r="A1031" s="411"/>
      <c r="B1031" s="411"/>
    </row>
    <row r="1032" spans="1:2" x14ac:dyDescent="0.35">
      <c r="A1032" s="411"/>
      <c r="B1032" s="411"/>
    </row>
    <row r="1033" spans="1:2" x14ac:dyDescent="0.35">
      <c r="A1033" s="411"/>
      <c r="B1033" s="411"/>
    </row>
    <row r="1034" spans="1:2" x14ac:dyDescent="0.35">
      <c r="A1034" s="411"/>
      <c r="B1034" s="411"/>
    </row>
    <row r="1035" spans="1:2" x14ac:dyDescent="0.35">
      <c r="A1035" s="411"/>
      <c r="B1035" s="411"/>
    </row>
    <row r="1036" spans="1:2" x14ac:dyDescent="0.35">
      <c r="A1036" s="411"/>
      <c r="B1036" s="411"/>
    </row>
    <row r="1037" spans="1:2" x14ac:dyDescent="0.35">
      <c r="A1037" s="411"/>
      <c r="B1037" s="411"/>
    </row>
    <row r="1038" spans="1:2" x14ac:dyDescent="0.35">
      <c r="A1038" s="411"/>
      <c r="B1038" s="411"/>
    </row>
    <row r="1039" spans="1:2" x14ac:dyDescent="0.35">
      <c r="A1039" s="411"/>
      <c r="B1039" s="411"/>
    </row>
    <row r="1040" spans="1:2" x14ac:dyDescent="0.35">
      <c r="A1040" s="411"/>
      <c r="B1040" s="411"/>
    </row>
    <row r="1041" spans="1:2" x14ac:dyDescent="0.35">
      <c r="A1041" s="411"/>
      <c r="B1041" s="411"/>
    </row>
    <row r="1042" spans="1:2" x14ac:dyDescent="0.35">
      <c r="A1042" s="411"/>
      <c r="B1042" s="411"/>
    </row>
    <row r="1043" spans="1:2" x14ac:dyDescent="0.35">
      <c r="A1043" s="411"/>
      <c r="B1043" s="411"/>
    </row>
    <row r="1044" spans="1:2" x14ac:dyDescent="0.35">
      <c r="A1044" s="411"/>
      <c r="B1044" s="411"/>
    </row>
    <row r="1045" spans="1:2" x14ac:dyDescent="0.35">
      <c r="A1045" s="411"/>
      <c r="B1045" s="411"/>
    </row>
    <row r="1046" spans="1:2" x14ac:dyDescent="0.35">
      <c r="A1046" s="411"/>
      <c r="B1046" s="411"/>
    </row>
    <row r="1047" spans="1:2" x14ac:dyDescent="0.35">
      <c r="A1047" s="411"/>
      <c r="B1047" s="411"/>
    </row>
    <row r="1048" spans="1:2" x14ac:dyDescent="0.35">
      <c r="A1048" s="411"/>
      <c r="B1048" s="411"/>
    </row>
    <row r="1049" spans="1:2" x14ac:dyDescent="0.35">
      <c r="A1049" s="411"/>
      <c r="B1049" s="411"/>
    </row>
    <row r="1050" spans="1:2" x14ac:dyDescent="0.35">
      <c r="A1050" s="411"/>
      <c r="B1050" s="411"/>
    </row>
    <row r="1051" spans="1:2" x14ac:dyDescent="0.35">
      <c r="A1051" s="411"/>
      <c r="B1051" s="411"/>
    </row>
    <row r="1052" spans="1:2" x14ac:dyDescent="0.35">
      <c r="A1052" s="411"/>
      <c r="B1052" s="411"/>
    </row>
    <row r="1053" spans="1:2" x14ac:dyDescent="0.35">
      <c r="A1053" s="411"/>
      <c r="B1053" s="411"/>
    </row>
    <row r="1054" spans="1:2" x14ac:dyDescent="0.35">
      <c r="A1054" s="411"/>
      <c r="B1054" s="411"/>
    </row>
    <row r="1055" spans="1:2" x14ac:dyDescent="0.35">
      <c r="A1055" s="411"/>
      <c r="B1055" s="411"/>
    </row>
    <row r="1056" spans="1:2" x14ac:dyDescent="0.35">
      <c r="A1056" s="411"/>
      <c r="B1056" s="411"/>
    </row>
    <row r="1057" spans="1:2" x14ac:dyDescent="0.35">
      <c r="A1057" s="411"/>
      <c r="B1057" s="411"/>
    </row>
    <row r="1058" spans="1:2" x14ac:dyDescent="0.35">
      <c r="A1058" s="411"/>
      <c r="B1058" s="411"/>
    </row>
    <row r="1059" spans="1:2" x14ac:dyDescent="0.35">
      <c r="A1059" s="411"/>
      <c r="B1059" s="411"/>
    </row>
    <row r="1060" spans="1:2" x14ac:dyDescent="0.35">
      <c r="A1060" s="411"/>
      <c r="B1060" s="411"/>
    </row>
    <row r="1061" spans="1:2" x14ac:dyDescent="0.35">
      <c r="A1061" s="411"/>
      <c r="B1061" s="411"/>
    </row>
    <row r="1062" spans="1:2" x14ac:dyDescent="0.35">
      <c r="A1062" s="411"/>
      <c r="B1062" s="411"/>
    </row>
    <row r="1063" spans="1:2" x14ac:dyDescent="0.35">
      <c r="A1063" s="411"/>
      <c r="B1063" s="411"/>
    </row>
    <row r="1064" spans="1:2" x14ac:dyDescent="0.35">
      <c r="A1064" s="411"/>
      <c r="B1064" s="411"/>
    </row>
    <row r="1065" spans="1:2" x14ac:dyDescent="0.35">
      <c r="A1065" s="411"/>
      <c r="B1065" s="411"/>
    </row>
    <row r="1066" spans="1:2" x14ac:dyDescent="0.35">
      <c r="A1066" s="411"/>
      <c r="B1066" s="411"/>
    </row>
    <row r="1067" spans="1:2" x14ac:dyDescent="0.35">
      <c r="A1067" s="411"/>
      <c r="B1067" s="411"/>
    </row>
    <row r="1068" spans="1:2" x14ac:dyDescent="0.35">
      <c r="A1068" s="411"/>
      <c r="B1068" s="411"/>
    </row>
    <row r="1069" spans="1:2" x14ac:dyDescent="0.35">
      <c r="A1069" s="411"/>
      <c r="B1069" s="411"/>
    </row>
    <row r="1070" spans="1:2" x14ac:dyDescent="0.35">
      <c r="A1070" s="411"/>
      <c r="B1070" s="411"/>
    </row>
    <row r="1071" spans="1:2" x14ac:dyDescent="0.35">
      <c r="A1071" s="411"/>
      <c r="B1071" s="411"/>
    </row>
    <row r="1072" spans="1:2" x14ac:dyDescent="0.35">
      <c r="A1072" s="411"/>
      <c r="B1072" s="411"/>
    </row>
    <row r="1073" spans="1:2" x14ac:dyDescent="0.35">
      <c r="A1073" s="411"/>
      <c r="B1073" s="411"/>
    </row>
    <row r="1074" spans="1:2" x14ac:dyDescent="0.35">
      <c r="A1074" s="411"/>
      <c r="B1074" s="411"/>
    </row>
    <row r="1075" spans="1:2" x14ac:dyDescent="0.35">
      <c r="A1075" s="411"/>
      <c r="B1075" s="411"/>
    </row>
    <row r="1076" spans="1:2" x14ac:dyDescent="0.35">
      <c r="A1076" s="411"/>
      <c r="B1076" s="411"/>
    </row>
    <row r="1077" spans="1:2" x14ac:dyDescent="0.35">
      <c r="A1077" s="411"/>
      <c r="B1077" s="411"/>
    </row>
    <row r="1078" spans="1:2" x14ac:dyDescent="0.35">
      <c r="A1078" s="411"/>
      <c r="B1078" s="411"/>
    </row>
    <row r="1079" spans="1:2" x14ac:dyDescent="0.35">
      <c r="A1079" s="411"/>
      <c r="B1079" s="411"/>
    </row>
    <row r="1080" spans="1:2" x14ac:dyDescent="0.35">
      <c r="A1080" s="411"/>
      <c r="B1080" s="411"/>
    </row>
    <row r="1081" spans="1:2" x14ac:dyDescent="0.35">
      <c r="A1081" s="411"/>
      <c r="B1081" s="411"/>
    </row>
    <row r="1082" spans="1:2" x14ac:dyDescent="0.35">
      <c r="A1082" s="411"/>
      <c r="B1082" s="411"/>
    </row>
    <row r="1083" spans="1:2" x14ac:dyDescent="0.35">
      <c r="A1083" s="411"/>
      <c r="B1083" s="411"/>
    </row>
    <row r="1084" spans="1:2" x14ac:dyDescent="0.35">
      <c r="A1084" s="411"/>
      <c r="B1084" s="411"/>
    </row>
    <row r="1085" spans="1:2" x14ac:dyDescent="0.35">
      <c r="A1085" s="411"/>
      <c r="B1085" s="411"/>
    </row>
    <row r="1086" spans="1:2" x14ac:dyDescent="0.35">
      <c r="A1086" s="411"/>
      <c r="B1086" s="411"/>
    </row>
    <row r="1087" spans="1:2" x14ac:dyDescent="0.35">
      <c r="A1087" s="411"/>
      <c r="B1087" s="411"/>
    </row>
    <row r="1088" spans="1:2" x14ac:dyDescent="0.35">
      <c r="A1088" s="411"/>
      <c r="B1088" s="411"/>
    </row>
    <row r="1089" spans="1:2" x14ac:dyDescent="0.35">
      <c r="A1089" s="411"/>
      <c r="B1089" s="411"/>
    </row>
    <row r="1090" spans="1:2" x14ac:dyDescent="0.35">
      <c r="A1090" s="411"/>
      <c r="B1090" s="411"/>
    </row>
    <row r="1091" spans="1:2" x14ac:dyDescent="0.35">
      <c r="A1091" s="411"/>
      <c r="B1091" s="411"/>
    </row>
    <row r="1092" spans="1:2" x14ac:dyDescent="0.35">
      <c r="A1092" s="411"/>
      <c r="B1092" s="411"/>
    </row>
    <row r="1093" spans="1:2" x14ac:dyDescent="0.35">
      <c r="A1093" s="411"/>
      <c r="B1093" s="411"/>
    </row>
    <row r="1094" spans="1:2" x14ac:dyDescent="0.35">
      <c r="A1094" s="411"/>
      <c r="B1094" s="411"/>
    </row>
    <row r="1095" spans="1:2" x14ac:dyDescent="0.35">
      <c r="A1095" s="411"/>
      <c r="B1095" s="411"/>
    </row>
    <row r="1096" spans="1:2" x14ac:dyDescent="0.35">
      <c r="A1096" s="411"/>
      <c r="B1096" s="411"/>
    </row>
    <row r="1097" spans="1:2" x14ac:dyDescent="0.35">
      <c r="A1097" s="411"/>
      <c r="B1097" s="411"/>
    </row>
    <row r="1098" spans="1:2" x14ac:dyDescent="0.35">
      <c r="A1098" s="411"/>
      <c r="B1098" s="411"/>
    </row>
    <row r="1099" spans="1:2" x14ac:dyDescent="0.35">
      <c r="A1099" s="411"/>
      <c r="B1099" s="411"/>
    </row>
    <row r="1100" spans="1:2" x14ac:dyDescent="0.35">
      <c r="A1100" s="411"/>
      <c r="B1100" s="411"/>
    </row>
    <row r="1101" spans="1:2" x14ac:dyDescent="0.35">
      <c r="A1101" s="411"/>
      <c r="B1101" s="411"/>
    </row>
    <row r="1102" spans="1:2" x14ac:dyDescent="0.35">
      <c r="A1102" s="411"/>
      <c r="B1102" s="411"/>
    </row>
    <row r="1103" spans="1:2" x14ac:dyDescent="0.35">
      <c r="A1103" s="411"/>
      <c r="B1103" s="411"/>
    </row>
    <row r="1104" spans="1:2" x14ac:dyDescent="0.35">
      <c r="A1104" s="411"/>
      <c r="B1104" s="411"/>
    </row>
    <row r="1105" spans="1:2" x14ac:dyDescent="0.35">
      <c r="A1105" s="411"/>
      <c r="B1105" s="411"/>
    </row>
    <row r="1106" spans="1:2" x14ac:dyDescent="0.35">
      <c r="A1106" s="411"/>
      <c r="B1106" s="411"/>
    </row>
    <row r="1107" spans="1:2" x14ac:dyDescent="0.35">
      <c r="A1107" s="411"/>
      <c r="B1107" s="411"/>
    </row>
    <row r="1108" spans="1:2" x14ac:dyDescent="0.35">
      <c r="A1108" s="411"/>
      <c r="B1108" s="411"/>
    </row>
    <row r="1109" spans="1:2" x14ac:dyDescent="0.35">
      <c r="A1109" s="411"/>
      <c r="B1109" s="411"/>
    </row>
    <row r="1110" spans="1:2" x14ac:dyDescent="0.35">
      <c r="A1110" s="411"/>
      <c r="B1110" s="411"/>
    </row>
    <row r="1111" spans="1:2" x14ac:dyDescent="0.35">
      <c r="A1111" s="411"/>
      <c r="B1111" s="411"/>
    </row>
    <row r="1112" spans="1:2" x14ac:dyDescent="0.35">
      <c r="A1112" s="411"/>
      <c r="B1112" s="411"/>
    </row>
    <row r="1113" spans="1:2" x14ac:dyDescent="0.35">
      <c r="A1113" s="411"/>
      <c r="B1113" s="411"/>
    </row>
    <row r="1114" spans="1:2" x14ac:dyDescent="0.35">
      <c r="A1114" s="411"/>
      <c r="B1114" s="411"/>
    </row>
    <row r="1115" spans="1:2" x14ac:dyDescent="0.35">
      <c r="A1115" s="411"/>
      <c r="B1115" s="411"/>
    </row>
    <row r="1116" spans="1:2" x14ac:dyDescent="0.35">
      <c r="A1116" s="411"/>
      <c r="B1116" s="411"/>
    </row>
    <row r="1117" spans="1:2" x14ac:dyDescent="0.35">
      <c r="A1117" s="411"/>
      <c r="B1117" s="411"/>
    </row>
    <row r="1118" spans="1:2" x14ac:dyDescent="0.35">
      <c r="A1118" s="411"/>
      <c r="B1118" s="411"/>
    </row>
    <row r="1119" spans="1:2" x14ac:dyDescent="0.35">
      <c r="A1119" s="411"/>
      <c r="B1119" s="411"/>
    </row>
    <row r="1120" spans="1:2" x14ac:dyDescent="0.35">
      <c r="A1120" s="411"/>
      <c r="B1120" s="411"/>
    </row>
    <row r="1121" spans="1:2" x14ac:dyDescent="0.35">
      <c r="A1121" s="411"/>
      <c r="B1121" s="411"/>
    </row>
    <row r="1122" spans="1:2" x14ac:dyDescent="0.35">
      <c r="A1122" s="411"/>
      <c r="B1122" s="411"/>
    </row>
    <row r="1123" spans="1:2" x14ac:dyDescent="0.35">
      <c r="A1123" s="411"/>
      <c r="B1123" s="411"/>
    </row>
    <row r="1124" spans="1:2" x14ac:dyDescent="0.35">
      <c r="A1124" s="411"/>
      <c r="B1124" s="411"/>
    </row>
    <row r="1125" spans="1:2" x14ac:dyDescent="0.35">
      <c r="A1125" s="411"/>
      <c r="B1125" s="411"/>
    </row>
    <row r="1126" spans="1:2" x14ac:dyDescent="0.35">
      <c r="A1126" s="411"/>
      <c r="B1126" s="411"/>
    </row>
    <row r="1127" spans="1:2" x14ac:dyDescent="0.35">
      <c r="A1127" s="411"/>
      <c r="B1127" s="411"/>
    </row>
    <row r="1128" spans="1:2" x14ac:dyDescent="0.35">
      <c r="A1128" s="411"/>
      <c r="B1128" s="411"/>
    </row>
    <row r="1129" spans="1:2" x14ac:dyDescent="0.35">
      <c r="A1129" s="411"/>
      <c r="B1129" s="411"/>
    </row>
    <row r="1130" spans="1:2" x14ac:dyDescent="0.35">
      <c r="A1130" s="411"/>
      <c r="B1130" s="411"/>
    </row>
    <row r="1131" spans="1:2" x14ac:dyDescent="0.35">
      <c r="A1131" s="411"/>
      <c r="B1131" s="411"/>
    </row>
    <row r="1132" spans="1:2" x14ac:dyDescent="0.35">
      <c r="A1132" s="411"/>
      <c r="B1132" s="411"/>
    </row>
    <row r="1133" spans="1:2" x14ac:dyDescent="0.35">
      <c r="A1133" s="411"/>
      <c r="B1133" s="411"/>
    </row>
    <row r="1134" spans="1:2" x14ac:dyDescent="0.35">
      <c r="A1134" s="411"/>
      <c r="B1134" s="411"/>
    </row>
    <row r="1135" spans="1:2" x14ac:dyDescent="0.35">
      <c r="A1135" s="411"/>
      <c r="B1135" s="411"/>
    </row>
    <row r="1136" spans="1:2" x14ac:dyDescent="0.35">
      <c r="A1136" s="411"/>
      <c r="B1136" s="411"/>
    </row>
    <row r="1137" spans="1:2" x14ac:dyDescent="0.35">
      <c r="A1137" s="411"/>
      <c r="B1137" s="411"/>
    </row>
    <row r="1138" spans="1:2" x14ac:dyDescent="0.35">
      <c r="A1138" s="411"/>
      <c r="B1138" s="411"/>
    </row>
    <row r="1139" spans="1:2" x14ac:dyDescent="0.35">
      <c r="A1139" s="411"/>
      <c r="B1139" s="411"/>
    </row>
    <row r="1140" spans="1:2" x14ac:dyDescent="0.35">
      <c r="A1140" s="411"/>
      <c r="B1140" s="411"/>
    </row>
    <row r="1141" spans="1:2" x14ac:dyDescent="0.35">
      <c r="A1141" s="411"/>
      <c r="B1141" s="411"/>
    </row>
    <row r="1142" spans="1:2" x14ac:dyDescent="0.35">
      <c r="A1142" s="411"/>
      <c r="B1142" s="411"/>
    </row>
    <row r="1143" spans="1:2" x14ac:dyDescent="0.35">
      <c r="A1143" s="411"/>
      <c r="B1143" s="411"/>
    </row>
    <row r="1144" spans="1:2" x14ac:dyDescent="0.35">
      <c r="A1144" s="411"/>
      <c r="B1144" s="411"/>
    </row>
    <row r="1145" spans="1:2" x14ac:dyDescent="0.35">
      <c r="A1145" s="411"/>
      <c r="B1145" s="411"/>
    </row>
    <row r="1146" spans="1:2" x14ac:dyDescent="0.35">
      <c r="A1146" s="411"/>
      <c r="B1146" s="411"/>
    </row>
    <row r="1147" spans="1:2" x14ac:dyDescent="0.35">
      <c r="A1147" s="411"/>
      <c r="B1147" s="411"/>
    </row>
    <row r="1148" spans="1:2" x14ac:dyDescent="0.35">
      <c r="A1148" s="411"/>
      <c r="B1148" s="411"/>
    </row>
    <row r="1149" spans="1:2" x14ac:dyDescent="0.35">
      <c r="A1149" s="411"/>
      <c r="B1149" s="411"/>
    </row>
    <row r="1150" spans="1:2" x14ac:dyDescent="0.35">
      <c r="A1150" s="411"/>
      <c r="B1150" s="411"/>
    </row>
    <row r="1151" spans="1:2" x14ac:dyDescent="0.35">
      <c r="A1151" s="411"/>
      <c r="B1151" s="411"/>
    </row>
    <row r="1152" spans="1:2" x14ac:dyDescent="0.35">
      <c r="A1152" s="411"/>
      <c r="B1152" s="411"/>
    </row>
    <row r="1153" spans="1:2" x14ac:dyDescent="0.35">
      <c r="A1153" s="411"/>
      <c r="B1153" s="411"/>
    </row>
    <row r="1154" spans="1:2" x14ac:dyDescent="0.35">
      <c r="A1154" s="411"/>
      <c r="B1154" s="411"/>
    </row>
    <row r="1155" spans="1:2" x14ac:dyDescent="0.35">
      <c r="A1155" s="411"/>
      <c r="B1155" s="411"/>
    </row>
    <row r="1156" spans="1:2" x14ac:dyDescent="0.35">
      <c r="A1156" s="411"/>
      <c r="B1156" s="411"/>
    </row>
    <row r="1157" spans="1:2" x14ac:dyDescent="0.35">
      <c r="A1157" s="411"/>
      <c r="B1157" s="411"/>
    </row>
    <row r="1158" spans="1:2" x14ac:dyDescent="0.35">
      <c r="A1158" s="411"/>
      <c r="B1158" s="411"/>
    </row>
    <row r="1159" spans="1:2" x14ac:dyDescent="0.35">
      <c r="A1159" s="411"/>
      <c r="B1159" s="411"/>
    </row>
    <row r="1160" spans="1:2" x14ac:dyDescent="0.35">
      <c r="A1160" s="411"/>
      <c r="B1160" s="411"/>
    </row>
    <row r="1161" spans="1:2" x14ac:dyDescent="0.35">
      <c r="A1161" s="411"/>
      <c r="B1161" s="411"/>
    </row>
    <row r="1162" spans="1:2" x14ac:dyDescent="0.35">
      <c r="A1162" s="411"/>
      <c r="B1162" s="411"/>
    </row>
    <row r="1163" spans="1:2" x14ac:dyDescent="0.35">
      <c r="A1163" s="411"/>
      <c r="B1163" s="411"/>
    </row>
    <row r="1164" spans="1:2" x14ac:dyDescent="0.35">
      <c r="A1164" s="411"/>
      <c r="B1164" s="411"/>
    </row>
    <row r="1165" spans="1:2" x14ac:dyDescent="0.35">
      <c r="A1165" s="411"/>
      <c r="B1165" s="411"/>
    </row>
    <row r="1166" spans="1:2" x14ac:dyDescent="0.35">
      <c r="A1166" s="411"/>
      <c r="B1166" s="411"/>
    </row>
    <row r="1167" spans="1:2" x14ac:dyDescent="0.35">
      <c r="A1167" s="411"/>
      <c r="B1167" s="411"/>
    </row>
    <row r="1168" spans="1:2" x14ac:dyDescent="0.35">
      <c r="A1168" s="411"/>
      <c r="B1168" s="411"/>
    </row>
    <row r="1169" spans="1:2" x14ac:dyDescent="0.35">
      <c r="A1169" s="411"/>
      <c r="B1169" s="411"/>
    </row>
    <row r="1170" spans="1:2" x14ac:dyDescent="0.35">
      <c r="A1170" s="411"/>
      <c r="B1170" s="411"/>
    </row>
    <row r="1171" spans="1:2" x14ac:dyDescent="0.35">
      <c r="A1171" s="411"/>
      <c r="B1171" s="411"/>
    </row>
    <row r="1172" spans="1:2" x14ac:dyDescent="0.35">
      <c r="A1172" s="411"/>
      <c r="B1172" s="411"/>
    </row>
    <row r="1173" spans="1:2" x14ac:dyDescent="0.35">
      <c r="A1173" s="411"/>
      <c r="B1173" s="411"/>
    </row>
    <row r="1174" spans="1:2" x14ac:dyDescent="0.35">
      <c r="A1174" s="411"/>
      <c r="B1174" s="411"/>
    </row>
    <row r="1175" spans="1:2" x14ac:dyDescent="0.35">
      <c r="A1175" s="411"/>
      <c r="B1175" s="411"/>
    </row>
    <row r="1176" spans="1:2" x14ac:dyDescent="0.35">
      <c r="A1176" s="411"/>
      <c r="B1176" s="411"/>
    </row>
    <row r="1177" spans="1:2" x14ac:dyDescent="0.35">
      <c r="A1177" s="411"/>
      <c r="B1177" s="411"/>
    </row>
    <row r="1178" spans="1:2" x14ac:dyDescent="0.35">
      <c r="A1178" s="411"/>
      <c r="B1178" s="411"/>
    </row>
    <row r="1179" spans="1:2" x14ac:dyDescent="0.35">
      <c r="A1179" s="411"/>
      <c r="B1179" s="411"/>
    </row>
    <row r="1180" spans="1:2" x14ac:dyDescent="0.35">
      <c r="A1180" s="411"/>
      <c r="B1180" s="411"/>
    </row>
    <row r="1181" spans="1:2" x14ac:dyDescent="0.35">
      <c r="A1181" s="411"/>
      <c r="B1181" s="411"/>
    </row>
    <row r="1182" spans="1:2" x14ac:dyDescent="0.35">
      <c r="A1182" s="411"/>
      <c r="B1182" s="411"/>
    </row>
    <row r="1183" spans="1:2" x14ac:dyDescent="0.35">
      <c r="A1183" s="411"/>
      <c r="B1183" s="411"/>
    </row>
    <row r="1184" spans="1:2" x14ac:dyDescent="0.35">
      <c r="A1184" s="411"/>
      <c r="B1184" s="411"/>
    </row>
    <row r="1185" spans="1:2" x14ac:dyDescent="0.35">
      <c r="A1185" s="411"/>
      <c r="B1185" s="411"/>
    </row>
    <row r="1186" spans="1:2" x14ac:dyDescent="0.35">
      <c r="A1186" s="411"/>
      <c r="B1186" s="411"/>
    </row>
    <row r="1187" spans="1:2" x14ac:dyDescent="0.35">
      <c r="A1187" s="411"/>
      <c r="B1187" s="411"/>
    </row>
    <row r="1188" spans="1:2" x14ac:dyDescent="0.35">
      <c r="A1188" s="411"/>
      <c r="B1188" s="411"/>
    </row>
    <row r="1189" spans="1:2" x14ac:dyDescent="0.35">
      <c r="A1189" s="411"/>
      <c r="B1189" s="411"/>
    </row>
    <row r="1190" spans="1:2" x14ac:dyDescent="0.35">
      <c r="A1190" s="411"/>
      <c r="B1190" s="411"/>
    </row>
    <row r="1191" spans="1:2" x14ac:dyDescent="0.35">
      <c r="A1191" s="411"/>
      <c r="B1191" s="411"/>
    </row>
    <row r="1192" spans="1:2" x14ac:dyDescent="0.35">
      <c r="A1192" s="411"/>
      <c r="B1192" s="411"/>
    </row>
    <row r="1193" spans="1:2" x14ac:dyDescent="0.35">
      <c r="A1193" s="411"/>
      <c r="B1193" s="411"/>
    </row>
    <row r="1194" spans="1:2" x14ac:dyDescent="0.35">
      <c r="A1194" s="411"/>
      <c r="B1194" s="411"/>
    </row>
    <row r="1195" spans="1:2" x14ac:dyDescent="0.35">
      <c r="A1195" s="411"/>
      <c r="B1195" s="411"/>
    </row>
    <row r="1196" spans="1:2" x14ac:dyDescent="0.35">
      <c r="A1196" s="411"/>
      <c r="B1196" s="411"/>
    </row>
    <row r="1197" spans="1:2" x14ac:dyDescent="0.35">
      <c r="A1197" s="411"/>
      <c r="B1197" s="411"/>
    </row>
    <row r="1198" spans="1:2" x14ac:dyDescent="0.35">
      <c r="A1198" s="411"/>
      <c r="B1198" s="411"/>
    </row>
    <row r="1199" spans="1:2" x14ac:dyDescent="0.35">
      <c r="A1199" s="411"/>
      <c r="B1199" s="411"/>
    </row>
    <row r="1200" spans="1:2" x14ac:dyDescent="0.35">
      <c r="A1200" s="411"/>
      <c r="B1200" s="411"/>
    </row>
    <row r="1201" spans="1:2" x14ac:dyDescent="0.35">
      <c r="A1201" s="411"/>
      <c r="B1201" s="411"/>
    </row>
    <row r="1202" spans="1:2" x14ac:dyDescent="0.35">
      <c r="A1202" s="411"/>
      <c r="B1202" s="411"/>
    </row>
    <row r="1203" spans="1:2" x14ac:dyDescent="0.35">
      <c r="A1203" s="411"/>
      <c r="B1203" s="411"/>
    </row>
    <row r="1204" spans="1:2" x14ac:dyDescent="0.35">
      <c r="A1204" s="411"/>
      <c r="B1204" s="411"/>
    </row>
    <row r="1205" spans="1:2" x14ac:dyDescent="0.35">
      <c r="A1205" s="411"/>
      <c r="B1205" s="411"/>
    </row>
    <row r="1206" spans="1:2" x14ac:dyDescent="0.35">
      <c r="A1206" s="411"/>
      <c r="B1206" s="411"/>
    </row>
    <row r="1207" spans="1:2" x14ac:dyDescent="0.35">
      <c r="A1207" s="411"/>
      <c r="B1207" s="411"/>
    </row>
    <row r="1208" spans="1:2" x14ac:dyDescent="0.35">
      <c r="A1208" s="411"/>
      <c r="B1208" s="411"/>
    </row>
    <row r="1209" spans="1:2" x14ac:dyDescent="0.35">
      <c r="A1209" s="411"/>
      <c r="B1209" s="411"/>
    </row>
    <row r="1210" spans="1:2" x14ac:dyDescent="0.35">
      <c r="A1210" s="411"/>
      <c r="B1210" s="411"/>
    </row>
    <row r="1211" spans="1:2" x14ac:dyDescent="0.35">
      <c r="A1211" s="411"/>
      <c r="B1211" s="411"/>
    </row>
    <row r="1212" spans="1:2" x14ac:dyDescent="0.35">
      <c r="A1212" s="411"/>
      <c r="B1212" s="411"/>
    </row>
    <row r="1213" spans="1:2" x14ac:dyDescent="0.35">
      <c r="A1213" s="411"/>
      <c r="B1213" s="411"/>
    </row>
    <row r="1214" spans="1:2" x14ac:dyDescent="0.35">
      <c r="A1214" s="411"/>
      <c r="B1214" s="411"/>
    </row>
    <row r="1215" spans="1:2" x14ac:dyDescent="0.35">
      <c r="A1215" s="411"/>
      <c r="B1215" s="411"/>
    </row>
    <row r="1216" spans="1:2" x14ac:dyDescent="0.35">
      <c r="A1216" s="411"/>
      <c r="B1216" s="411"/>
    </row>
    <row r="1217" spans="1:2" x14ac:dyDescent="0.35">
      <c r="A1217" s="411"/>
      <c r="B1217" s="411"/>
    </row>
    <row r="1218" spans="1:2" x14ac:dyDescent="0.35">
      <c r="A1218" s="411"/>
      <c r="B1218" s="411"/>
    </row>
    <row r="1219" spans="1:2" x14ac:dyDescent="0.35">
      <c r="A1219" s="411"/>
      <c r="B1219" s="411"/>
    </row>
    <row r="1220" spans="1:2" x14ac:dyDescent="0.35">
      <c r="A1220" s="411"/>
      <c r="B1220" s="411"/>
    </row>
    <row r="1221" spans="1:2" x14ac:dyDescent="0.35">
      <c r="A1221" s="411"/>
      <c r="B1221" s="411"/>
    </row>
    <row r="1222" spans="1:2" x14ac:dyDescent="0.35">
      <c r="A1222" s="411"/>
      <c r="B1222" s="411"/>
    </row>
    <row r="1223" spans="1:2" x14ac:dyDescent="0.35">
      <c r="A1223" s="411"/>
      <c r="B1223" s="411"/>
    </row>
    <row r="1224" spans="1:2" x14ac:dyDescent="0.35">
      <c r="A1224" s="411"/>
      <c r="B1224" s="411"/>
    </row>
    <row r="1225" spans="1:2" x14ac:dyDescent="0.35">
      <c r="A1225" s="411"/>
      <c r="B1225" s="411"/>
    </row>
    <row r="1226" spans="1:2" x14ac:dyDescent="0.35">
      <c r="A1226" s="411"/>
      <c r="B1226" s="411"/>
    </row>
    <row r="1227" spans="1:2" x14ac:dyDescent="0.35">
      <c r="A1227" s="411"/>
      <c r="B1227" s="411"/>
    </row>
    <row r="1228" spans="1:2" x14ac:dyDescent="0.35">
      <c r="A1228" s="411"/>
      <c r="B1228" s="411"/>
    </row>
    <row r="1229" spans="1:2" x14ac:dyDescent="0.35">
      <c r="A1229" s="411"/>
      <c r="B1229" s="411"/>
    </row>
    <row r="1230" spans="1:2" x14ac:dyDescent="0.35">
      <c r="A1230" s="411"/>
      <c r="B1230" s="411"/>
    </row>
    <row r="1231" spans="1:2" x14ac:dyDescent="0.35">
      <c r="A1231" s="411"/>
      <c r="B1231" s="411"/>
    </row>
    <row r="1232" spans="1:2" x14ac:dyDescent="0.35">
      <c r="A1232" s="411"/>
      <c r="B1232" s="411"/>
    </row>
    <row r="1233" spans="1:2" x14ac:dyDescent="0.35">
      <c r="A1233" s="411"/>
      <c r="B1233" s="411"/>
    </row>
    <row r="1234" spans="1:2" x14ac:dyDescent="0.35">
      <c r="A1234" s="411"/>
      <c r="B1234" s="411"/>
    </row>
    <row r="1235" spans="1:2" x14ac:dyDescent="0.35">
      <c r="A1235" s="411"/>
      <c r="B1235" s="411"/>
    </row>
    <row r="1236" spans="1:2" x14ac:dyDescent="0.35">
      <c r="A1236" s="411"/>
      <c r="B1236" s="411"/>
    </row>
    <row r="1237" spans="1:2" x14ac:dyDescent="0.35">
      <c r="A1237" s="411"/>
      <c r="B1237" s="411"/>
    </row>
    <row r="1238" spans="1:2" x14ac:dyDescent="0.35">
      <c r="A1238" s="411"/>
      <c r="B1238" s="411"/>
    </row>
    <row r="1239" spans="1:2" x14ac:dyDescent="0.35">
      <c r="A1239" s="411"/>
      <c r="B1239" s="411"/>
    </row>
    <row r="1240" spans="1:2" x14ac:dyDescent="0.35">
      <c r="A1240" s="411"/>
      <c r="B1240" s="411"/>
    </row>
    <row r="1241" spans="1:2" x14ac:dyDescent="0.35">
      <c r="A1241" s="411"/>
      <c r="B1241" s="411"/>
    </row>
    <row r="1242" spans="1:2" x14ac:dyDescent="0.35">
      <c r="A1242" s="411"/>
      <c r="B1242" s="411"/>
    </row>
    <row r="1243" spans="1:2" x14ac:dyDescent="0.35">
      <c r="A1243" s="411"/>
      <c r="B1243" s="411"/>
    </row>
    <row r="1244" spans="1:2" x14ac:dyDescent="0.35">
      <c r="A1244" s="411"/>
      <c r="B1244" s="411"/>
    </row>
    <row r="1245" spans="1:2" x14ac:dyDescent="0.35">
      <c r="A1245" s="411"/>
      <c r="B1245" s="411"/>
    </row>
    <row r="1246" spans="1:2" x14ac:dyDescent="0.35">
      <c r="A1246" s="411"/>
      <c r="B1246" s="411"/>
    </row>
    <row r="1247" spans="1:2" x14ac:dyDescent="0.35">
      <c r="A1247" s="411"/>
      <c r="B1247" s="411"/>
    </row>
    <row r="1248" spans="1:2" x14ac:dyDescent="0.35">
      <c r="A1248" s="411"/>
      <c r="B1248" s="411"/>
    </row>
    <row r="1249" spans="1:2" x14ac:dyDescent="0.35">
      <c r="A1249" s="411"/>
      <c r="B1249" s="411"/>
    </row>
    <row r="1250" spans="1:2" x14ac:dyDescent="0.35">
      <c r="A1250" s="411"/>
      <c r="B1250" s="411"/>
    </row>
    <row r="1251" spans="1:2" x14ac:dyDescent="0.35">
      <c r="A1251" s="411"/>
      <c r="B1251" s="411"/>
    </row>
    <row r="1252" spans="1:2" x14ac:dyDescent="0.35">
      <c r="A1252" s="411"/>
      <c r="B1252" s="411"/>
    </row>
    <row r="1253" spans="1:2" x14ac:dyDescent="0.35">
      <c r="A1253" s="411"/>
      <c r="B1253" s="411"/>
    </row>
    <row r="1254" spans="1:2" x14ac:dyDescent="0.35">
      <c r="A1254" s="411"/>
      <c r="B1254" s="411"/>
    </row>
    <row r="1255" spans="1:2" x14ac:dyDescent="0.35">
      <c r="A1255" s="411"/>
      <c r="B1255" s="411"/>
    </row>
    <row r="1256" spans="1:2" x14ac:dyDescent="0.35">
      <c r="A1256" s="411"/>
      <c r="B1256" s="411"/>
    </row>
    <row r="1257" spans="1:2" x14ac:dyDescent="0.35">
      <c r="A1257" s="411"/>
      <c r="B1257" s="411"/>
    </row>
    <row r="1258" spans="1:2" x14ac:dyDescent="0.35">
      <c r="A1258" s="411"/>
      <c r="B1258" s="411"/>
    </row>
    <row r="1259" spans="1:2" x14ac:dyDescent="0.35">
      <c r="A1259" s="411"/>
      <c r="B1259" s="411"/>
    </row>
    <row r="1260" spans="1:2" x14ac:dyDescent="0.35">
      <c r="A1260" s="411"/>
      <c r="B1260" s="411"/>
    </row>
    <row r="1261" spans="1:2" x14ac:dyDescent="0.35">
      <c r="A1261" s="411"/>
      <c r="B1261" s="411"/>
    </row>
    <row r="1262" spans="1:2" x14ac:dyDescent="0.35">
      <c r="A1262" s="411"/>
      <c r="B1262" s="411"/>
    </row>
    <row r="1263" spans="1:2" x14ac:dyDescent="0.35">
      <c r="A1263" s="411"/>
      <c r="B1263" s="411"/>
    </row>
    <row r="1264" spans="1:2" x14ac:dyDescent="0.35">
      <c r="A1264" s="411"/>
      <c r="B1264" s="411"/>
    </row>
    <row r="1265" spans="1:2" x14ac:dyDescent="0.35">
      <c r="A1265" s="411"/>
      <c r="B1265" s="411"/>
    </row>
    <row r="1266" spans="1:2" x14ac:dyDescent="0.35">
      <c r="A1266" s="411"/>
      <c r="B1266" s="411"/>
    </row>
    <row r="1267" spans="1:2" x14ac:dyDescent="0.35">
      <c r="A1267" s="411"/>
      <c r="B1267" s="411"/>
    </row>
    <row r="1268" spans="1:2" x14ac:dyDescent="0.35">
      <c r="A1268" s="411"/>
      <c r="B1268" s="411"/>
    </row>
    <row r="1269" spans="1:2" x14ac:dyDescent="0.35">
      <c r="A1269" s="411"/>
      <c r="B1269" s="411"/>
    </row>
    <row r="1270" spans="1:2" x14ac:dyDescent="0.35">
      <c r="A1270" s="411"/>
      <c r="B1270" s="411"/>
    </row>
    <row r="1271" spans="1:2" x14ac:dyDescent="0.35">
      <c r="A1271" s="411"/>
      <c r="B1271" s="411"/>
    </row>
    <row r="1272" spans="1:2" x14ac:dyDescent="0.35">
      <c r="A1272" s="411"/>
      <c r="B1272" s="411"/>
    </row>
    <row r="1273" spans="1:2" x14ac:dyDescent="0.35">
      <c r="A1273" s="411"/>
      <c r="B1273" s="411"/>
    </row>
    <row r="1274" spans="1:2" x14ac:dyDescent="0.35">
      <c r="A1274" s="411"/>
      <c r="B1274" s="411"/>
    </row>
    <row r="1275" spans="1:2" x14ac:dyDescent="0.35">
      <c r="A1275" s="411"/>
      <c r="B1275" s="411"/>
    </row>
    <row r="1276" spans="1:2" x14ac:dyDescent="0.35">
      <c r="A1276" s="411"/>
      <c r="B1276" s="411"/>
    </row>
    <row r="1277" spans="1:2" x14ac:dyDescent="0.35">
      <c r="A1277" s="411"/>
      <c r="B1277" s="411"/>
    </row>
    <row r="1278" spans="1:2" x14ac:dyDescent="0.35">
      <c r="A1278" s="411"/>
      <c r="B1278" s="411"/>
    </row>
    <row r="1279" spans="1:2" x14ac:dyDescent="0.35">
      <c r="A1279" s="411"/>
      <c r="B1279" s="411"/>
    </row>
    <row r="1280" spans="1:2" x14ac:dyDescent="0.35">
      <c r="A1280" s="411"/>
      <c r="B1280" s="411"/>
    </row>
    <row r="1281" spans="1:2" x14ac:dyDescent="0.35">
      <c r="A1281" s="411"/>
      <c r="B1281" s="411"/>
    </row>
    <row r="1282" spans="1:2" x14ac:dyDescent="0.35">
      <c r="A1282" s="411"/>
      <c r="B1282" s="411"/>
    </row>
    <row r="1283" spans="1:2" x14ac:dyDescent="0.35">
      <c r="A1283" s="411"/>
      <c r="B1283" s="411"/>
    </row>
    <row r="1284" spans="1:2" x14ac:dyDescent="0.35">
      <c r="A1284" s="411"/>
      <c r="B1284" s="411"/>
    </row>
    <row r="1285" spans="1:2" x14ac:dyDescent="0.35">
      <c r="A1285" s="411"/>
      <c r="B1285" s="411"/>
    </row>
    <row r="1286" spans="1:2" x14ac:dyDescent="0.35">
      <c r="A1286" s="411"/>
      <c r="B1286" s="411"/>
    </row>
    <row r="1287" spans="1:2" x14ac:dyDescent="0.35">
      <c r="A1287" s="411"/>
      <c r="B1287" s="411"/>
    </row>
    <row r="1288" spans="1:2" x14ac:dyDescent="0.35">
      <c r="A1288" s="411"/>
      <c r="B1288" s="411"/>
    </row>
    <row r="1289" spans="1:2" x14ac:dyDescent="0.35">
      <c r="A1289" s="411"/>
      <c r="B1289" s="411"/>
    </row>
    <row r="1290" spans="1:2" x14ac:dyDescent="0.35">
      <c r="A1290" s="411"/>
      <c r="B1290" s="411"/>
    </row>
    <row r="1291" spans="1:2" x14ac:dyDescent="0.35">
      <c r="A1291" s="411"/>
      <c r="B1291" s="411"/>
    </row>
    <row r="1292" spans="1:2" x14ac:dyDescent="0.35">
      <c r="A1292" s="411"/>
      <c r="B1292" s="411"/>
    </row>
    <row r="1293" spans="1:2" x14ac:dyDescent="0.35">
      <c r="A1293" s="411"/>
      <c r="B1293" s="411"/>
    </row>
    <row r="1294" spans="1:2" x14ac:dyDescent="0.35">
      <c r="A1294" s="411"/>
      <c r="B1294" s="411"/>
    </row>
    <row r="1295" spans="1:2" x14ac:dyDescent="0.35">
      <c r="A1295" s="411"/>
      <c r="B1295" s="411"/>
    </row>
    <row r="1296" spans="1:2" x14ac:dyDescent="0.35">
      <c r="A1296" s="411"/>
      <c r="B1296" s="411"/>
    </row>
    <row r="1297" spans="1:2" x14ac:dyDescent="0.35">
      <c r="A1297" s="411"/>
      <c r="B1297" s="411"/>
    </row>
    <row r="1298" spans="1:2" x14ac:dyDescent="0.35">
      <c r="A1298" s="411"/>
      <c r="B1298" s="411"/>
    </row>
    <row r="1299" spans="1:2" x14ac:dyDescent="0.35">
      <c r="A1299" s="411"/>
      <c r="B1299" s="411"/>
    </row>
    <row r="1300" spans="1:2" x14ac:dyDescent="0.35">
      <c r="A1300" s="411"/>
      <c r="B1300" s="411"/>
    </row>
    <row r="1301" spans="1:2" x14ac:dyDescent="0.35">
      <c r="A1301" s="411"/>
      <c r="B1301" s="411"/>
    </row>
    <row r="1302" spans="1:2" x14ac:dyDescent="0.35">
      <c r="A1302" s="411"/>
      <c r="B1302" s="411"/>
    </row>
    <row r="1303" spans="1:2" x14ac:dyDescent="0.35">
      <c r="A1303" s="411"/>
      <c r="B1303" s="411"/>
    </row>
    <row r="1304" spans="1:2" x14ac:dyDescent="0.35">
      <c r="A1304" s="411"/>
      <c r="B1304" s="411"/>
    </row>
    <row r="1305" spans="1:2" x14ac:dyDescent="0.35">
      <c r="A1305" s="411"/>
      <c r="B1305" s="411"/>
    </row>
    <row r="1306" spans="1:2" x14ac:dyDescent="0.35">
      <c r="A1306" s="411"/>
      <c r="B1306" s="411"/>
    </row>
    <row r="1307" spans="1:2" x14ac:dyDescent="0.35">
      <c r="A1307" s="411"/>
      <c r="B1307" s="411"/>
    </row>
    <row r="1308" spans="1:2" x14ac:dyDescent="0.35">
      <c r="A1308" s="411"/>
      <c r="B1308" s="411"/>
    </row>
    <row r="1309" spans="1:2" x14ac:dyDescent="0.35">
      <c r="A1309" s="411"/>
      <c r="B1309" s="411"/>
    </row>
    <row r="1310" spans="1:2" x14ac:dyDescent="0.35">
      <c r="A1310" s="411"/>
      <c r="B1310" s="411"/>
    </row>
    <row r="1311" spans="1:2" x14ac:dyDescent="0.35">
      <c r="A1311" s="411"/>
      <c r="B1311" s="411"/>
    </row>
    <row r="1312" spans="1:2" x14ac:dyDescent="0.35">
      <c r="A1312" s="411"/>
      <c r="B1312" s="411"/>
    </row>
    <row r="1313" spans="1:2" x14ac:dyDescent="0.35">
      <c r="A1313" s="411"/>
      <c r="B1313" s="411"/>
    </row>
    <row r="1314" spans="1:2" x14ac:dyDescent="0.35">
      <c r="A1314" s="411"/>
      <c r="B1314" s="411"/>
    </row>
    <row r="1315" spans="1:2" x14ac:dyDescent="0.35">
      <c r="A1315" s="411"/>
      <c r="B1315" s="411"/>
    </row>
    <row r="1316" spans="1:2" x14ac:dyDescent="0.35">
      <c r="A1316" s="411"/>
      <c r="B1316" s="411"/>
    </row>
    <row r="1317" spans="1:2" x14ac:dyDescent="0.35">
      <c r="A1317" s="411"/>
      <c r="B1317" s="411"/>
    </row>
    <row r="1318" spans="1:2" x14ac:dyDescent="0.35">
      <c r="A1318" s="411"/>
      <c r="B1318" s="411"/>
    </row>
    <row r="1319" spans="1:2" x14ac:dyDescent="0.35">
      <c r="A1319" s="411"/>
      <c r="B1319" s="411"/>
    </row>
    <row r="1320" spans="1:2" x14ac:dyDescent="0.35">
      <c r="A1320" s="411"/>
      <c r="B1320" s="411"/>
    </row>
    <row r="1321" spans="1:2" x14ac:dyDescent="0.35">
      <c r="A1321" s="411"/>
      <c r="B1321" s="411"/>
    </row>
    <row r="1322" spans="1:2" x14ac:dyDescent="0.35">
      <c r="A1322" s="411"/>
      <c r="B1322" s="411"/>
    </row>
    <row r="1323" spans="1:2" x14ac:dyDescent="0.35">
      <c r="A1323" s="411"/>
      <c r="B1323" s="411"/>
    </row>
    <row r="1324" spans="1:2" x14ac:dyDescent="0.35">
      <c r="A1324" s="411"/>
      <c r="B1324" s="411"/>
    </row>
    <row r="1325" spans="1:2" x14ac:dyDescent="0.35">
      <c r="A1325" s="411"/>
      <c r="B1325" s="411"/>
    </row>
    <row r="1326" spans="1:2" x14ac:dyDescent="0.35">
      <c r="A1326" s="411"/>
      <c r="B1326" s="411"/>
    </row>
    <row r="1327" spans="1:2" x14ac:dyDescent="0.35">
      <c r="A1327" s="411"/>
      <c r="B1327" s="411"/>
    </row>
    <row r="1328" spans="1:2" x14ac:dyDescent="0.35">
      <c r="A1328" s="411"/>
      <c r="B1328" s="411"/>
    </row>
    <row r="1329" spans="1:2" x14ac:dyDescent="0.35">
      <c r="A1329" s="411"/>
      <c r="B1329" s="411"/>
    </row>
    <row r="1330" spans="1:2" x14ac:dyDescent="0.35">
      <c r="A1330" s="411"/>
      <c r="B1330" s="411"/>
    </row>
    <row r="1331" spans="1:2" x14ac:dyDescent="0.35">
      <c r="A1331" s="411"/>
      <c r="B1331" s="411"/>
    </row>
    <row r="1332" spans="1:2" x14ac:dyDescent="0.35">
      <c r="A1332" s="411"/>
      <c r="B1332" s="411"/>
    </row>
    <row r="1333" spans="1:2" x14ac:dyDescent="0.35">
      <c r="A1333" s="411"/>
      <c r="B1333" s="411"/>
    </row>
    <row r="1334" spans="1:2" x14ac:dyDescent="0.35">
      <c r="A1334" s="411"/>
      <c r="B1334" s="411"/>
    </row>
    <row r="1335" spans="1:2" x14ac:dyDescent="0.35">
      <c r="A1335" s="411"/>
      <c r="B1335" s="411"/>
    </row>
    <row r="1336" spans="1:2" x14ac:dyDescent="0.35">
      <c r="A1336" s="411"/>
      <c r="B1336" s="411"/>
    </row>
    <row r="1337" spans="1:2" x14ac:dyDescent="0.35">
      <c r="A1337" s="411"/>
      <c r="B1337" s="411"/>
    </row>
    <row r="1338" spans="1:2" x14ac:dyDescent="0.35">
      <c r="A1338" s="411"/>
      <c r="B1338" s="411"/>
    </row>
    <row r="1339" spans="1:2" x14ac:dyDescent="0.35">
      <c r="A1339" s="411"/>
      <c r="B1339" s="411"/>
    </row>
    <row r="1340" spans="1:2" x14ac:dyDescent="0.35">
      <c r="A1340" s="411"/>
      <c r="B1340" s="411"/>
    </row>
    <row r="1341" spans="1:2" x14ac:dyDescent="0.35">
      <c r="A1341" s="411"/>
      <c r="B1341" s="411"/>
    </row>
    <row r="1342" spans="1:2" x14ac:dyDescent="0.35">
      <c r="A1342" s="411"/>
      <c r="B1342" s="411"/>
    </row>
    <row r="1343" spans="1:2" x14ac:dyDescent="0.35">
      <c r="A1343" s="411"/>
      <c r="B1343" s="411"/>
    </row>
    <row r="1344" spans="1:2" x14ac:dyDescent="0.35">
      <c r="A1344" s="411"/>
      <c r="B1344" s="411"/>
    </row>
    <row r="1345" spans="1:2" x14ac:dyDescent="0.35">
      <c r="A1345" s="411"/>
      <c r="B1345" s="411"/>
    </row>
    <row r="1346" spans="1:2" x14ac:dyDescent="0.35">
      <c r="A1346" s="411"/>
      <c r="B1346" s="411"/>
    </row>
    <row r="1347" spans="1:2" x14ac:dyDescent="0.35">
      <c r="A1347" s="411"/>
      <c r="B1347" s="411"/>
    </row>
    <row r="1348" spans="1:2" x14ac:dyDescent="0.35">
      <c r="A1348" s="411"/>
      <c r="B1348" s="411"/>
    </row>
    <row r="1349" spans="1:2" x14ac:dyDescent="0.35">
      <c r="A1349" s="411"/>
      <c r="B1349" s="411"/>
    </row>
    <row r="1350" spans="1:2" x14ac:dyDescent="0.35">
      <c r="A1350" s="411"/>
      <c r="B1350" s="411"/>
    </row>
    <row r="1351" spans="1:2" x14ac:dyDescent="0.35">
      <c r="A1351" s="411"/>
      <c r="B1351" s="411"/>
    </row>
    <row r="1352" spans="1:2" x14ac:dyDescent="0.35">
      <c r="A1352" s="411"/>
      <c r="B1352" s="411"/>
    </row>
    <row r="1353" spans="1:2" x14ac:dyDescent="0.35">
      <c r="A1353" s="411"/>
      <c r="B1353" s="411"/>
    </row>
    <row r="1354" spans="1:2" x14ac:dyDescent="0.35">
      <c r="A1354" s="411"/>
      <c r="B1354" s="411"/>
    </row>
    <row r="1355" spans="1:2" x14ac:dyDescent="0.35">
      <c r="A1355" s="411"/>
      <c r="B1355" s="411"/>
    </row>
    <row r="1356" spans="1:2" x14ac:dyDescent="0.35">
      <c r="A1356" s="411"/>
      <c r="B1356" s="411"/>
    </row>
    <row r="1357" spans="1:2" x14ac:dyDescent="0.35">
      <c r="A1357" s="411"/>
      <c r="B1357" s="411"/>
    </row>
    <row r="1358" spans="1:2" x14ac:dyDescent="0.35">
      <c r="A1358" s="411"/>
      <c r="B1358" s="411"/>
    </row>
    <row r="1359" spans="1:2" x14ac:dyDescent="0.35">
      <c r="A1359" s="411"/>
      <c r="B1359" s="411"/>
    </row>
    <row r="1360" spans="1:2" x14ac:dyDescent="0.35">
      <c r="A1360" s="411"/>
      <c r="B1360" s="411"/>
    </row>
    <row r="1361" spans="1:2" x14ac:dyDescent="0.35">
      <c r="A1361" s="411"/>
      <c r="B1361" s="411"/>
    </row>
    <row r="1362" spans="1:2" x14ac:dyDescent="0.35">
      <c r="A1362" s="411"/>
      <c r="B1362" s="411"/>
    </row>
    <row r="1363" spans="1:2" x14ac:dyDescent="0.35">
      <c r="A1363" s="411"/>
      <c r="B1363" s="411"/>
    </row>
    <row r="1364" spans="1:2" x14ac:dyDescent="0.35">
      <c r="A1364" s="411"/>
      <c r="B1364" s="411"/>
    </row>
    <row r="1365" spans="1:2" x14ac:dyDescent="0.35">
      <c r="A1365" s="411"/>
      <c r="B1365" s="411"/>
    </row>
    <row r="1366" spans="1:2" x14ac:dyDescent="0.35">
      <c r="A1366" s="411"/>
      <c r="B1366" s="411"/>
    </row>
    <row r="1367" spans="1:2" x14ac:dyDescent="0.35">
      <c r="A1367" s="411"/>
      <c r="B1367" s="411"/>
    </row>
    <row r="1368" spans="1:2" x14ac:dyDescent="0.35">
      <c r="A1368" s="411"/>
      <c r="B1368" s="411"/>
    </row>
    <row r="1369" spans="1:2" x14ac:dyDescent="0.35">
      <c r="A1369" s="411"/>
      <c r="B1369" s="411"/>
    </row>
    <row r="1370" spans="1:2" x14ac:dyDescent="0.35">
      <c r="A1370" s="411"/>
      <c r="B1370" s="411"/>
    </row>
    <row r="1371" spans="1:2" x14ac:dyDescent="0.35">
      <c r="A1371" s="411"/>
      <c r="B1371" s="411"/>
    </row>
    <row r="1372" spans="1:2" x14ac:dyDescent="0.35">
      <c r="A1372" s="411"/>
      <c r="B1372" s="411"/>
    </row>
    <row r="1373" spans="1:2" x14ac:dyDescent="0.35">
      <c r="A1373" s="411"/>
      <c r="B1373" s="411"/>
    </row>
    <row r="1374" spans="1:2" x14ac:dyDescent="0.35">
      <c r="A1374" s="411"/>
      <c r="B1374" s="411"/>
    </row>
    <row r="1375" spans="1:2" x14ac:dyDescent="0.35">
      <c r="A1375" s="411"/>
      <c r="B1375" s="411"/>
    </row>
    <row r="1376" spans="1:2" x14ac:dyDescent="0.35">
      <c r="A1376" s="411"/>
      <c r="B1376" s="411"/>
    </row>
    <row r="1377" spans="1:2" x14ac:dyDescent="0.35">
      <c r="A1377" s="411"/>
      <c r="B1377" s="411"/>
    </row>
    <row r="1378" spans="1:2" x14ac:dyDescent="0.35">
      <c r="A1378" s="411"/>
      <c r="B1378" s="411"/>
    </row>
    <row r="1379" spans="1:2" x14ac:dyDescent="0.35">
      <c r="A1379" s="411"/>
      <c r="B1379" s="411"/>
    </row>
    <row r="1380" spans="1:2" x14ac:dyDescent="0.35">
      <c r="A1380" s="411"/>
      <c r="B1380" s="411"/>
    </row>
    <row r="1381" spans="1:2" x14ac:dyDescent="0.35">
      <c r="A1381" s="411"/>
      <c r="B1381" s="411"/>
    </row>
    <row r="1382" spans="1:2" x14ac:dyDescent="0.35">
      <c r="A1382" s="411"/>
      <c r="B1382" s="411"/>
    </row>
    <row r="1383" spans="1:2" x14ac:dyDescent="0.35">
      <c r="A1383" s="411"/>
      <c r="B1383" s="411"/>
    </row>
    <row r="1384" spans="1:2" x14ac:dyDescent="0.35">
      <c r="A1384" s="411"/>
      <c r="B1384" s="411"/>
    </row>
    <row r="1385" spans="1:2" x14ac:dyDescent="0.35">
      <c r="A1385" s="411"/>
      <c r="B1385" s="411"/>
    </row>
    <row r="1386" spans="1:2" x14ac:dyDescent="0.35">
      <c r="A1386" s="411"/>
      <c r="B1386" s="411"/>
    </row>
    <row r="1387" spans="1:2" x14ac:dyDescent="0.35">
      <c r="A1387" s="411"/>
      <c r="B1387" s="411"/>
    </row>
    <row r="1388" spans="1:2" x14ac:dyDescent="0.35">
      <c r="A1388" s="411"/>
      <c r="B1388" s="411"/>
    </row>
    <row r="1389" spans="1:2" x14ac:dyDescent="0.35">
      <c r="A1389" s="411"/>
      <c r="B1389" s="411"/>
    </row>
    <row r="1390" spans="1:2" x14ac:dyDescent="0.35">
      <c r="A1390" s="411"/>
      <c r="B1390" s="411"/>
    </row>
    <row r="1391" spans="1:2" x14ac:dyDescent="0.35">
      <c r="A1391" s="411"/>
      <c r="B1391" s="411"/>
    </row>
    <row r="1392" spans="1:2" x14ac:dyDescent="0.35">
      <c r="A1392" s="411"/>
      <c r="B1392" s="411"/>
    </row>
    <row r="1393" spans="1:2" x14ac:dyDescent="0.35">
      <c r="A1393" s="411"/>
      <c r="B1393" s="411"/>
    </row>
    <row r="1394" spans="1:2" x14ac:dyDescent="0.35">
      <c r="A1394" s="411"/>
      <c r="B1394" s="411"/>
    </row>
    <row r="1395" spans="1:2" x14ac:dyDescent="0.35">
      <c r="A1395" s="411"/>
      <c r="B1395" s="411"/>
    </row>
    <row r="1396" spans="1:2" x14ac:dyDescent="0.35">
      <c r="A1396" s="411"/>
      <c r="B1396" s="411"/>
    </row>
    <row r="1397" spans="1:2" x14ac:dyDescent="0.35">
      <c r="A1397" s="411"/>
      <c r="B1397" s="411"/>
    </row>
    <row r="1398" spans="1:2" x14ac:dyDescent="0.35">
      <c r="A1398" s="411"/>
      <c r="B1398" s="411"/>
    </row>
    <row r="1399" spans="1:2" x14ac:dyDescent="0.35">
      <c r="A1399" s="411"/>
      <c r="B1399" s="411"/>
    </row>
    <row r="1400" spans="1:2" x14ac:dyDescent="0.35">
      <c r="A1400" s="411"/>
      <c r="B1400" s="411"/>
    </row>
    <row r="1401" spans="1:2" x14ac:dyDescent="0.35">
      <c r="A1401" s="411"/>
      <c r="B1401" s="411"/>
    </row>
    <row r="1402" spans="1:2" x14ac:dyDescent="0.35">
      <c r="A1402" s="411"/>
      <c r="B1402" s="411"/>
    </row>
    <row r="1403" spans="1:2" x14ac:dyDescent="0.35">
      <c r="A1403" s="411"/>
      <c r="B1403" s="411"/>
    </row>
    <row r="1404" spans="1:2" x14ac:dyDescent="0.35">
      <c r="A1404" s="411"/>
      <c r="B1404" s="411"/>
    </row>
    <row r="1405" spans="1:2" x14ac:dyDescent="0.35">
      <c r="A1405" s="411"/>
      <c r="B1405" s="411"/>
    </row>
    <row r="1406" spans="1:2" x14ac:dyDescent="0.35">
      <c r="A1406" s="411"/>
      <c r="B1406" s="411"/>
    </row>
    <row r="1407" spans="1:2" x14ac:dyDescent="0.35">
      <c r="A1407" s="411"/>
      <c r="B1407" s="411"/>
    </row>
    <row r="1408" spans="1:2" x14ac:dyDescent="0.35">
      <c r="A1408" s="411"/>
      <c r="B1408" s="411"/>
    </row>
    <row r="1409" spans="1:2" x14ac:dyDescent="0.35">
      <c r="A1409" s="411"/>
      <c r="B1409" s="411"/>
    </row>
    <row r="1410" spans="1:2" x14ac:dyDescent="0.35">
      <c r="A1410" s="411"/>
      <c r="B1410" s="411"/>
    </row>
    <row r="1411" spans="1:2" x14ac:dyDescent="0.35">
      <c r="A1411" s="411"/>
      <c r="B1411" s="411"/>
    </row>
    <row r="1412" spans="1:2" x14ac:dyDescent="0.35">
      <c r="A1412" s="411"/>
      <c r="B1412" s="411"/>
    </row>
    <row r="1413" spans="1:2" x14ac:dyDescent="0.35">
      <c r="A1413" s="411"/>
      <c r="B1413" s="411"/>
    </row>
    <row r="1414" spans="1:2" x14ac:dyDescent="0.35">
      <c r="A1414" s="411"/>
      <c r="B1414" s="411"/>
    </row>
    <row r="1415" spans="1:2" x14ac:dyDescent="0.35">
      <c r="A1415" s="411"/>
      <c r="B1415" s="411"/>
    </row>
    <row r="1416" spans="1:2" x14ac:dyDescent="0.35">
      <c r="A1416" s="411"/>
      <c r="B1416" s="411"/>
    </row>
    <row r="1417" spans="1:2" x14ac:dyDescent="0.35">
      <c r="A1417" s="411"/>
      <c r="B1417" s="411"/>
    </row>
    <row r="1418" spans="1:2" x14ac:dyDescent="0.35">
      <c r="A1418" s="411"/>
      <c r="B1418" s="411"/>
    </row>
    <row r="1419" spans="1:2" x14ac:dyDescent="0.35">
      <c r="A1419" s="411"/>
      <c r="B1419" s="411"/>
    </row>
    <row r="1420" spans="1:2" x14ac:dyDescent="0.35">
      <c r="A1420" s="411"/>
      <c r="B1420" s="411"/>
    </row>
    <row r="1421" spans="1:2" x14ac:dyDescent="0.35">
      <c r="A1421" s="411"/>
      <c r="B1421" s="411"/>
    </row>
    <row r="1422" spans="1:2" x14ac:dyDescent="0.35">
      <c r="A1422" s="411"/>
      <c r="B1422" s="411"/>
    </row>
    <row r="1423" spans="1:2" x14ac:dyDescent="0.35">
      <c r="A1423" s="411"/>
      <c r="B1423" s="411"/>
    </row>
    <row r="1424" spans="1:2" x14ac:dyDescent="0.35">
      <c r="A1424" s="411"/>
      <c r="B1424" s="411"/>
    </row>
    <row r="1425" spans="1:2" x14ac:dyDescent="0.35">
      <c r="A1425" s="411"/>
      <c r="B1425" s="411"/>
    </row>
    <row r="1426" spans="1:2" x14ac:dyDescent="0.35">
      <c r="A1426" s="411"/>
      <c r="B1426" s="411"/>
    </row>
    <row r="1427" spans="1:2" x14ac:dyDescent="0.35">
      <c r="A1427" s="411"/>
      <c r="B1427" s="411"/>
    </row>
    <row r="1428" spans="1:2" x14ac:dyDescent="0.35">
      <c r="A1428" s="411"/>
      <c r="B1428" s="411"/>
    </row>
    <row r="1429" spans="1:2" x14ac:dyDescent="0.35">
      <c r="A1429" s="411"/>
      <c r="B1429" s="411"/>
    </row>
    <row r="1430" spans="1:2" x14ac:dyDescent="0.35">
      <c r="A1430" s="411"/>
      <c r="B1430" s="411"/>
    </row>
    <row r="1431" spans="1:2" x14ac:dyDescent="0.35">
      <c r="A1431" s="411"/>
      <c r="B1431" s="411"/>
    </row>
    <row r="1432" spans="1:2" x14ac:dyDescent="0.35">
      <c r="A1432" s="411"/>
      <c r="B1432" s="411"/>
    </row>
    <row r="1433" spans="1:2" x14ac:dyDescent="0.35">
      <c r="A1433" s="411"/>
      <c r="B1433" s="411"/>
    </row>
    <row r="1434" spans="1:2" x14ac:dyDescent="0.35">
      <c r="A1434" s="411"/>
      <c r="B1434" s="411"/>
    </row>
    <row r="1435" spans="1:2" x14ac:dyDescent="0.35">
      <c r="A1435" s="411"/>
      <c r="B1435" s="411"/>
    </row>
    <row r="1436" spans="1:2" x14ac:dyDescent="0.35">
      <c r="A1436" s="411"/>
      <c r="B1436" s="411"/>
    </row>
    <row r="1437" spans="1:2" x14ac:dyDescent="0.35">
      <c r="A1437" s="411"/>
      <c r="B1437" s="411"/>
    </row>
    <row r="1438" spans="1:2" x14ac:dyDescent="0.35">
      <c r="A1438" s="411"/>
      <c r="B1438" s="411"/>
    </row>
    <row r="1439" spans="1:2" x14ac:dyDescent="0.35">
      <c r="A1439" s="411"/>
      <c r="B1439" s="411"/>
    </row>
    <row r="1440" spans="1:2" x14ac:dyDescent="0.35">
      <c r="A1440" s="411"/>
      <c r="B1440" s="411"/>
    </row>
    <row r="1441" spans="1:2" x14ac:dyDescent="0.35">
      <c r="A1441" s="411"/>
      <c r="B1441" s="411"/>
    </row>
    <row r="1442" spans="1:2" x14ac:dyDescent="0.35">
      <c r="A1442" s="411"/>
      <c r="B1442" s="411"/>
    </row>
    <row r="1443" spans="1:2" x14ac:dyDescent="0.35">
      <c r="A1443" s="411"/>
      <c r="B1443" s="411"/>
    </row>
    <row r="1444" spans="1:2" x14ac:dyDescent="0.35">
      <c r="A1444" s="411"/>
      <c r="B1444" s="411"/>
    </row>
    <row r="1445" spans="1:2" x14ac:dyDescent="0.35">
      <c r="A1445" s="411"/>
      <c r="B1445" s="411"/>
    </row>
    <row r="1446" spans="1:2" x14ac:dyDescent="0.35">
      <c r="A1446" s="411"/>
      <c r="B1446" s="411"/>
    </row>
    <row r="1447" spans="1:2" x14ac:dyDescent="0.35">
      <c r="A1447" s="411"/>
      <c r="B1447" s="411"/>
    </row>
    <row r="1448" spans="1:2" x14ac:dyDescent="0.35">
      <c r="A1448" s="411"/>
      <c r="B1448" s="411"/>
    </row>
    <row r="1449" spans="1:2" x14ac:dyDescent="0.35">
      <c r="A1449" s="411"/>
      <c r="B1449" s="411"/>
    </row>
    <row r="1450" spans="1:2" x14ac:dyDescent="0.35">
      <c r="A1450" s="411"/>
      <c r="B1450" s="411"/>
    </row>
    <row r="1451" spans="1:2" x14ac:dyDescent="0.35">
      <c r="A1451" s="411"/>
      <c r="B1451" s="411"/>
    </row>
    <row r="1452" spans="1:2" x14ac:dyDescent="0.35">
      <c r="A1452" s="411"/>
      <c r="B1452" s="411"/>
    </row>
    <row r="1453" spans="1:2" x14ac:dyDescent="0.35">
      <c r="A1453" s="411"/>
      <c r="B1453" s="411"/>
    </row>
    <row r="1454" spans="1:2" x14ac:dyDescent="0.35">
      <c r="A1454" s="411"/>
      <c r="B1454" s="411"/>
    </row>
    <row r="1455" spans="1:2" x14ac:dyDescent="0.35">
      <c r="A1455" s="411"/>
      <c r="B1455" s="411"/>
    </row>
    <row r="1456" spans="1:2" x14ac:dyDescent="0.35">
      <c r="A1456" s="411"/>
      <c r="B1456" s="411"/>
    </row>
    <row r="1457" spans="1:2" x14ac:dyDescent="0.35">
      <c r="A1457" s="411"/>
      <c r="B1457" s="411"/>
    </row>
    <row r="1458" spans="1:2" x14ac:dyDescent="0.35">
      <c r="A1458" s="411"/>
      <c r="B1458" s="411"/>
    </row>
    <row r="1459" spans="1:2" x14ac:dyDescent="0.35">
      <c r="A1459" s="411"/>
      <c r="B1459" s="411"/>
    </row>
    <row r="1460" spans="1:2" x14ac:dyDescent="0.35">
      <c r="A1460" s="411"/>
      <c r="B1460" s="411"/>
    </row>
    <row r="1461" spans="1:2" x14ac:dyDescent="0.35">
      <c r="A1461" s="411"/>
      <c r="B1461" s="411"/>
    </row>
    <row r="1462" spans="1:2" x14ac:dyDescent="0.35">
      <c r="A1462" s="411"/>
      <c r="B1462" s="411"/>
    </row>
    <row r="1463" spans="1:2" x14ac:dyDescent="0.35">
      <c r="A1463" s="411"/>
      <c r="B1463" s="411"/>
    </row>
    <row r="1464" spans="1:2" x14ac:dyDescent="0.35">
      <c r="A1464" s="411"/>
      <c r="B1464" s="411"/>
    </row>
    <row r="1465" spans="1:2" x14ac:dyDescent="0.35">
      <c r="A1465" s="411"/>
      <c r="B1465" s="411"/>
    </row>
    <row r="1466" spans="1:2" x14ac:dyDescent="0.35">
      <c r="A1466" s="411"/>
      <c r="B1466" s="411"/>
    </row>
    <row r="1467" spans="1:2" x14ac:dyDescent="0.35">
      <c r="A1467" s="411"/>
      <c r="B1467" s="411"/>
    </row>
    <row r="1468" spans="1:2" x14ac:dyDescent="0.35">
      <c r="A1468" s="411"/>
      <c r="B1468" s="411"/>
    </row>
    <row r="1469" spans="1:2" x14ac:dyDescent="0.35">
      <c r="A1469" s="411"/>
      <c r="B1469" s="411"/>
    </row>
    <row r="1470" spans="1:2" x14ac:dyDescent="0.35">
      <c r="A1470" s="411"/>
      <c r="B1470" s="411"/>
    </row>
    <row r="1471" spans="1:2" x14ac:dyDescent="0.35">
      <c r="A1471" s="411"/>
      <c r="B1471" s="411"/>
    </row>
    <row r="1472" spans="1:2" x14ac:dyDescent="0.35">
      <c r="A1472" s="411"/>
      <c r="B1472" s="411"/>
    </row>
    <row r="1473" spans="1:2" x14ac:dyDescent="0.35">
      <c r="A1473" s="411"/>
      <c r="B1473" s="411"/>
    </row>
    <row r="1474" spans="1:2" x14ac:dyDescent="0.35">
      <c r="A1474" s="411"/>
      <c r="B1474" s="411"/>
    </row>
    <row r="1475" spans="1:2" x14ac:dyDescent="0.35">
      <c r="A1475" s="411"/>
      <c r="B1475" s="411"/>
    </row>
    <row r="1476" spans="1:2" x14ac:dyDescent="0.35">
      <c r="A1476" s="411"/>
      <c r="B1476" s="411"/>
    </row>
    <row r="1477" spans="1:2" x14ac:dyDescent="0.35">
      <c r="A1477" s="411"/>
      <c r="B1477" s="411"/>
    </row>
    <row r="1478" spans="1:2" x14ac:dyDescent="0.35">
      <c r="A1478" s="411"/>
      <c r="B1478" s="411"/>
    </row>
    <row r="1479" spans="1:2" x14ac:dyDescent="0.35">
      <c r="A1479" s="411"/>
      <c r="B1479" s="411"/>
    </row>
    <row r="1480" spans="1:2" x14ac:dyDescent="0.35">
      <c r="A1480" s="411"/>
      <c r="B1480" s="411"/>
    </row>
    <row r="1481" spans="1:2" x14ac:dyDescent="0.35">
      <c r="A1481" s="411"/>
      <c r="B1481" s="411"/>
    </row>
    <row r="1482" spans="1:2" x14ac:dyDescent="0.35">
      <c r="A1482" s="411"/>
      <c r="B1482" s="411"/>
    </row>
    <row r="1483" spans="1:2" x14ac:dyDescent="0.35">
      <c r="A1483" s="411"/>
      <c r="B1483" s="411"/>
    </row>
    <row r="1484" spans="1:2" x14ac:dyDescent="0.35">
      <c r="A1484" s="411"/>
      <c r="B1484" s="411"/>
    </row>
    <row r="1485" spans="1:2" x14ac:dyDescent="0.35">
      <c r="A1485" s="411"/>
      <c r="B1485" s="411"/>
    </row>
    <row r="1486" spans="1:2" x14ac:dyDescent="0.35">
      <c r="A1486" s="411"/>
      <c r="B1486" s="411"/>
    </row>
    <row r="1487" spans="1:2" x14ac:dyDescent="0.35">
      <c r="A1487" s="411"/>
      <c r="B1487" s="411"/>
    </row>
    <row r="1488" spans="1:2" x14ac:dyDescent="0.35">
      <c r="A1488" s="411"/>
      <c r="B1488" s="411"/>
    </row>
    <row r="1489" spans="1:2" x14ac:dyDescent="0.35">
      <c r="A1489" s="411"/>
      <c r="B1489" s="411"/>
    </row>
    <row r="1490" spans="1:2" x14ac:dyDescent="0.35">
      <c r="A1490" s="411"/>
      <c r="B1490" s="411"/>
    </row>
    <row r="1491" spans="1:2" x14ac:dyDescent="0.35">
      <c r="A1491" s="411"/>
      <c r="B1491" s="411"/>
    </row>
    <row r="1492" spans="1:2" x14ac:dyDescent="0.35">
      <c r="A1492" s="411"/>
      <c r="B1492" s="411"/>
    </row>
    <row r="1493" spans="1:2" x14ac:dyDescent="0.35">
      <c r="A1493" s="411"/>
      <c r="B1493" s="411"/>
    </row>
    <row r="1494" spans="1:2" x14ac:dyDescent="0.35">
      <c r="A1494" s="411"/>
      <c r="B1494" s="411"/>
    </row>
    <row r="1495" spans="1:2" x14ac:dyDescent="0.35">
      <c r="A1495" s="411"/>
      <c r="B1495" s="411"/>
    </row>
    <row r="1496" spans="1:2" x14ac:dyDescent="0.35">
      <c r="A1496" s="411"/>
      <c r="B1496" s="411"/>
    </row>
    <row r="1497" spans="1:2" x14ac:dyDescent="0.35">
      <c r="A1497" s="411"/>
      <c r="B1497" s="411"/>
    </row>
    <row r="1498" spans="1:2" x14ac:dyDescent="0.35">
      <c r="A1498" s="411"/>
      <c r="B1498" s="411"/>
    </row>
    <row r="1499" spans="1:2" x14ac:dyDescent="0.35">
      <c r="A1499" s="411"/>
      <c r="B1499" s="411"/>
    </row>
    <row r="1500" spans="1:2" x14ac:dyDescent="0.35">
      <c r="A1500" s="411"/>
      <c r="B1500" s="411"/>
    </row>
    <row r="1501" spans="1:2" x14ac:dyDescent="0.35">
      <c r="A1501" s="411"/>
      <c r="B1501" s="411"/>
    </row>
    <row r="1502" spans="1:2" x14ac:dyDescent="0.35">
      <c r="A1502" s="411"/>
      <c r="B1502" s="411"/>
    </row>
    <row r="1503" spans="1:2" x14ac:dyDescent="0.35">
      <c r="A1503" s="411"/>
      <c r="B1503" s="411"/>
    </row>
    <row r="1504" spans="1:2" x14ac:dyDescent="0.35">
      <c r="A1504" s="411"/>
      <c r="B1504" s="411"/>
    </row>
    <row r="1505" spans="1:2" x14ac:dyDescent="0.35">
      <c r="A1505" s="411"/>
      <c r="B1505" s="411"/>
    </row>
    <row r="1506" spans="1:2" x14ac:dyDescent="0.35">
      <c r="A1506" s="411"/>
      <c r="B1506" s="411"/>
    </row>
    <row r="1507" spans="1:2" x14ac:dyDescent="0.35">
      <c r="A1507" s="411"/>
      <c r="B1507" s="411"/>
    </row>
    <row r="1508" spans="1:2" x14ac:dyDescent="0.35">
      <c r="A1508" s="411"/>
      <c r="B1508" s="411"/>
    </row>
    <row r="1509" spans="1:2" x14ac:dyDescent="0.35">
      <c r="A1509" s="411"/>
      <c r="B1509" s="411"/>
    </row>
    <row r="1510" spans="1:2" x14ac:dyDescent="0.35">
      <c r="A1510" s="411"/>
      <c r="B1510" s="411"/>
    </row>
    <row r="1511" spans="1:2" x14ac:dyDescent="0.35">
      <c r="A1511" s="411"/>
      <c r="B1511" s="411"/>
    </row>
    <row r="1512" spans="1:2" x14ac:dyDescent="0.35">
      <c r="A1512" s="411"/>
      <c r="B1512" s="411"/>
    </row>
    <row r="1513" spans="1:2" x14ac:dyDescent="0.35">
      <c r="A1513" s="411"/>
      <c r="B1513" s="411"/>
    </row>
    <row r="1514" spans="1:2" x14ac:dyDescent="0.35">
      <c r="A1514" s="411"/>
      <c r="B1514" s="411"/>
    </row>
    <row r="1515" spans="1:2" x14ac:dyDescent="0.35">
      <c r="A1515" s="411"/>
      <c r="B1515" s="411"/>
    </row>
    <row r="1516" spans="1:2" x14ac:dyDescent="0.35">
      <c r="A1516" s="411"/>
      <c r="B1516" s="411"/>
    </row>
    <row r="1517" spans="1:2" x14ac:dyDescent="0.35">
      <c r="A1517" s="411"/>
      <c r="B1517" s="411"/>
    </row>
    <row r="1518" spans="1:2" x14ac:dyDescent="0.35">
      <c r="A1518" s="411"/>
      <c r="B1518" s="411"/>
    </row>
    <row r="1519" spans="1:2" x14ac:dyDescent="0.35">
      <c r="A1519" s="411"/>
      <c r="B1519" s="411"/>
    </row>
    <row r="1520" spans="1:2" x14ac:dyDescent="0.35">
      <c r="A1520" s="411"/>
      <c r="B1520" s="411"/>
    </row>
    <row r="1521" spans="1:2" x14ac:dyDescent="0.35">
      <c r="A1521" s="411"/>
      <c r="B1521" s="411"/>
    </row>
    <row r="1522" spans="1:2" x14ac:dyDescent="0.35">
      <c r="A1522" s="411"/>
      <c r="B1522" s="411"/>
    </row>
    <row r="1523" spans="1:2" x14ac:dyDescent="0.35">
      <c r="A1523" s="411"/>
      <c r="B1523" s="411"/>
    </row>
    <row r="1524" spans="1:2" x14ac:dyDescent="0.35">
      <c r="A1524" s="411"/>
      <c r="B1524" s="411"/>
    </row>
    <row r="1525" spans="1:2" x14ac:dyDescent="0.35">
      <c r="A1525" s="411"/>
      <c r="B1525" s="411"/>
    </row>
    <row r="1526" spans="1:2" x14ac:dyDescent="0.35">
      <c r="A1526" s="411"/>
      <c r="B1526" s="411"/>
    </row>
    <row r="1527" spans="1:2" x14ac:dyDescent="0.35">
      <c r="A1527" s="411"/>
      <c r="B1527" s="411"/>
    </row>
    <row r="1528" spans="1:2" x14ac:dyDescent="0.35">
      <c r="A1528" s="411"/>
      <c r="B1528" s="411"/>
    </row>
    <row r="1529" spans="1:2" x14ac:dyDescent="0.35">
      <c r="A1529" s="411"/>
      <c r="B1529" s="411"/>
    </row>
    <row r="1530" spans="1:2" x14ac:dyDescent="0.35">
      <c r="A1530" s="411"/>
      <c r="B1530" s="411"/>
    </row>
    <row r="1531" spans="1:2" x14ac:dyDescent="0.35">
      <c r="A1531" s="411"/>
      <c r="B1531" s="411"/>
    </row>
    <row r="1532" spans="1:2" x14ac:dyDescent="0.35">
      <c r="A1532" s="411"/>
      <c r="B1532" s="411"/>
    </row>
    <row r="1533" spans="1:2" x14ac:dyDescent="0.35">
      <c r="A1533" s="411"/>
      <c r="B1533" s="411"/>
    </row>
    <row r="1534" spans="1:2" x14ac:dyDescent="0.35">
      <c r="A1534" s="411"/>
      <c r="B1534" s="411"/>
    </row>
    <row r="1535" spans="1:2" x14ac:dyDescent="0.35">
      <c r="A1535" s="411"/>
      <c r="B1535" s="411"/>
    </row>
    <row r="1536" spans="1:2" x14ac:dyDescent="0.35">
      <c r="A1536" s="411"/>
      <c r="B1536" s="411"/>
    </row>
    <row r="1537" spans="1:2" x14ac:dyDescent="0.35">
      <c r="A1537" s="411"/>
      <c r="B1537" s="411"/>
    </row>
    <row r="1538" spans="1:2" x14ac:dyDescent="0.35">
      <c r="A1538" s="411"/>
      <c r="B1538" s="411"/>
    </row>
    <row r="1539" spans="1:2" x14ac:dyDescent="0.35">
      <c r="A1539" s="411"/>
      <c r="B1539" s="411"/>
    </row>
    <row r="1540" spans="1:2" x14ac:dyDescent="0.35">
      <c r="A1540" s="411"/>
      <c r="B1540" s="411"/>
    </row>
    <row r="1541" spans="1:2" x14ac:dyDescent="0.35">
      <c r="A1541" s="411"/>
      <c r="B1541" s="411"/>
    </row>
    <row r="1542" spans="1:2" x14ac:dyDescent="0.35">
      <c r="A1542" s="411"/>
      <c r="B1542" s="411"/>
    </row>
    <row r="1543" spans="1:2" x14ac:dyDescent="0.35">
      <c r="A1543" s="411"/>
      <c r="B1543" s="411"/>
    </row>
    <row r="1544" spans="1:2" x14ac:dyDescent="0.35">
      <c r="A1544" s="411"/>
      <c r="B1544" s="411"/>
    </row>
    <row r="1545" spans="1:2" x14ac:dyDescent="0.35">
      <c r="A1545" s="411"/>
      <c r="B1545" s="411"/>
    </row>
    <row r="1546" spans="1:2" x14ac:dyDescent="0.35">
      <c r="A1546" s="411"/>
      <c r="B1546" s="411"/>
    </row>
    <row r="1547" spans="1:2" x14ac:dyDescent="0.35">
      <c r="A1547" s="411"/>
      <c r="B1547" s="411"/>
    </row>
    <row r="1548" spans="1:2" x14ac:dyDescent="0.35">
      <c r="A1548" s="411"/>
      <c r="B1548" s="411"/>
    </row>
    <row r="1549" spans="1:2" x14ac:dyDescent="0.35">
      <c r="A1549" s="411"/>
      <c r="B1549" s="411"/>
    </row>
    <row r="1550" spans="1:2" x14ac:dyDescent="0.35">
      <c r="A1550" s="411"/>
      <c r="B1550" s="411"/>
    </row>
    <row r="1551" spans="1:2" x14ac:dyDescent="0.35">
      <c r="A1551" s="411"/>
      <c r="B1551" s="411"/>
    </row>
    <row r="1552" spans="1:2" x14ac:dyDescent="0.35">
      <c r="A1552" s="411"/>
      <c r="B1552" s="411"/>
    </row>
    <row r="1553" spans="1:2" x14ac:dyDescent="0.35">
      <c r="A1553" s="411"/>
      <c r="B1553" s="411"/>
    </row>
    <row r="1554" spans="1:2" x14ac:dyDescent="0.35">
      <c r="A1554" s="411"/>
      <c r="B1554" s="411"/>
    </row>
    <row r="1555" spans="1:2" x14ac:dyDescent="0.35">
      <c r="A1555" s="411"/>
      <c r="B1555" s="411"/>
    </row>
    <row r="1556" spans="1:2" x14ac:dyDescent="0.35">
      <c r="A1556" s="411"/>
      <c r="B1556" s="411"/>
    </row>
    <row r="1557" spans="1:2" x14ac:dyDescent="0.35">
      <c r="A1557" s="411"/>
      <c r="B1557" s="411"/>
    </row>
    <row r="1558" spans="1:2" x14ac:dyDescent="0.35">
      <c r="A1558" s="411"/>
      <c r="B1558" s="411"/>
    </row>
    <row r="1559" spans="1:2" x14ac:dyDescent="0.35">
      <c r="A1559" s="411"/>
      <c r="B1559" s="411"/>
    </row>
    <row r="1560" spans="1:2" x14ac:dyDescent="0.35">
      <c r="A1560" s="411"/>
      <c r="B1560" s="411"/>
    </row>
    <row r="1561" spans="1:2" x14ac:dyDescent="0.35">
      <c r="A1561" s="411"/>
      <c r="B1561" s="411"/>
    </row>
    <row r="1562" spans="1:2" x14ac:dyDescent="0.35">
      <c r="A1562" s="411"/>
      <c r="B1562" s="411"/>
    </row>
    <row r="1563" spans="1:2" x14ac:dyDescent="0.35">
      <c r="A1563" s="411"/>
      <c r="B1563" s="411"/>
    </row>
    <row r="1564" spans="1:2" x14ac:dyDescent="0.35">
      <c r="A1564" s="411"/>
      <c r="B1564" s="411"/>
    </row>
    <row r="1565" spans="1:2" x14ac:dyDescent="0.35">
      <c r="A1565" s="411"/>
      <c r="B1565" s="411"/>
    </row>
    <row r="1566" spans="1:2" x14ac:dyDescent="0.35">
      <c r="A1566" s="411"/>
      <c r="B1566" s="411"/>
    </row>
    <row r="1567" spans="1:2" x14ac:dyDescent="0.35">
      <c r="A1567" s="411"/>
      <c r="B1567" s="411"/>
    </row>
    <row r="1568" spans="1:2" x14ac:dyDescent="0.35">
      <c r="A1568" s="411"/>
      <c r="B1568" s="411"/>
    </row>
    <row r="1569" spans="1:2" x14ac:dyDescent="0.35">
      <c r="A1569" s="411"/>
      <c r="B1569" s="411"/>
    </row>
    <row r="1570" spans="1:2" x14ac:dyDescent="0.35">
      <c r="A1570" s="411"/>
      <c r="B1570" s="411"/>
    </row>
    <row r="1571" spans="1:2" x14ac:dyDescent="0.35">
      <c r="A1571" s="411"/>
      <c r="B1571" s="411"/>
    </row>
    <row r="1572" spans="1:2" x14ac:dyDescent="0.35">
      <c r="A1572" s="411"/>
      <c r="B1572" s="411"/>
    </row>
    <row r="1573" spans="1:2" x14ac:dyDescent="0.35">
      <c r="A1573" s="411"/>
      <c r="B1573" s="411"/>
    </row>
    <row r="1574" spans="1:2" x14ac:dyDescent="0.35">
      <c r="A1574" s="411"/>
      <c r="B1574" s="411"/>
    </row>
    <row r="1575" spans="1:2" x14ac:dyDescent="0.35">
      <c r="A1575" s="411"/>
      <c r="B1575" s="411"/>
    </row>
    <row r="1576" spans="1:2" x14ac:dyDescent="0.35">
      <c r="A1576" s="411"/>
      <c r="B1576" s="411"/>
    </row>
    <row r="1577" spans="1:2" x14ac:dyDescent="0.35">
      <c r="A1577" s="411"/>
      <c r="B1577" s="411"/>
    </row>
    <row r="1578" spans="1:2" x14ac:dyDescent="0.35">
      <c r="A1578" s="411"/>
      <c r="B1578" s="411"/>
    </row>
    <row r="1579" spans="1:2" x14ac:dyDescent="0.35">
      <c r="A1579" s="411"/>
      <c r="B1579" s="411"/>
    </row>
    <row r="1580" spans="1:2" x14ac:dyDescent="0.35">
      <c r="A1580" s="411"/>
      <c r="B1580" s="411"/>
    </row>
    <row r="1581" spans="1:2" x14ac:dyDescent="0.35">
      <c r="A1581" s="411"/>
      <c r="B1581" s="411"/>
    </row>
    <row r="1582" spans="1:2" x14ac:dyDescent="0.35">
      <c r="A1582" s="411"/>
      <c r="B1582" s="411"/>
    </row>
    <row r="1583" spans="1:2" x14ac:dyDescent="0.35">
      <c r="A1583" s="411"/>
      <c r="B1583" s="411"/>
    </row>
    <row r="1584" spans="1:2" x14ac:dyDescent="0.35">
      <c r="A1584" s="411"/>
      <c r="B1584" s="411"/>
    </row>
    <row r="1585" spans="1:2" x14ac:dyDescent="0.35">
      <c r="A1585" s="411"/>
      <c r="B1585" s="411"/>
    </row>
    <row r="1586" spans="1:2" x14ac:dyDescent="0.35">
      <c r="A1586" s="411"/>
      <c r="B1586" s="411"/>
    </row>
    <row r="1587" spans="1:2" x14ac:dyDescent="0.35">
      <c r="A1587" s="411"/>
      <c r="B1587" s="411"/>
    </row>
    <row r="1588" spans="1:2" x14ac:dyDescent="0.35">
      <c r="A1588" s="411"/>
      <c r="B1588" s="411"/>
    </row>
    <row r="1589" spans="1:2" x14ac:dyDescent="0.35">
      <c r="A1589" s="411"/>
      <c r="B1589" s="411"/>
    </row>
    <row r="1590" spans="1:2" x14ac:dyDescent="0.35">
      <c r="A1590" s="411"/>
      <c r="B1590" s="411"/>
    </row>
    <row r="1591" spans="1:2" x14ac:dyDescent="0.35">
      <c r="A1591" s="411"/>
      <c r="B1591" s="411"/>
    </row>
    <row r="1592" spans="1:2" x14ac:dyDescent="0.35">
      <c r="A1592" s="411"/>
      <c r="B1592" s="411"/>
    </row>
    <row r="1593" spans="1:2" x14ac:dyDescent="0.35">
      <c r="A1593" s="411"/>
      <c r="B1593" s="411"/>
    </row>
    <row r="1594" spans="1:2" x14ac:dyDescent="0.35">
      <c r="A1594" s="411"/>
      <c r="B1594" s="411"/>
    </row>
    <row r="1595" spans="1:2" x14ac:dyDescent="0.35">
      <c r="A1595" s="411"/>
      <c r="B1595" s="411"/>
    </row>
    <row r="1596" spans="1:2" x14ac:dyDescent="0.35">
      <c r="A1596" s="411"/>
      <c r="B1596" s="411"/>
    </row>
    <row r="1597" spans="1:2" x14ac:dyDescent="0.35">
      <c r="A1597" s="411"/>
      <c r="B1597" s="411"/>
    </row>
    <row r="1598" spans="1:2" x14ac:dyDescent="0.35">
      <c r="A1598" s="411"/>
      <c r="B1598" s="411"/>
    </row>
    <row r="1599" spans="1:2" x14ac:dyDescent="0.35">
      <c r="A1599" s="411"/>
      <c r="B1599" s="411"/>
    </row>
    <row r="1600" spans="1:2" x14ac:dyDescent="0.35">
      <c r="A1600" s="411"/>
      <c r="B1600" s="411"/>
    </row>
    <row r="1601" spans="1:2" x14ac:dyDescent="0.35">
      <c r="A1601" s="411"/>
      <c r="B1601" s="411"/>
    </row>
    <row r="1602" spans="1:2" x14ac:dyDescent="0.35">
      <c r="A1602" s="411"/>
      <c r="B1602" s="411"/>
    </row>
    <row r="1603" spans="1:2" x14ac:dyDescent="0.35">
      <c r="A1603" s="411"/>
      <c r="B1603" s="411"/>
    </row>
    <row r="1604" spans="1:2" x14ac:dyDescent="0.35">
      <c r="A1604" s="411"/>
      <c r="B1604" s="411"/>
    </row>
    <row r="1605" spans="1:2" x14ac:dyDescent="0.35">
      <c r="A1605" s="411"/>
      <c r="B1605" s="411"/>
    </row>
    <row r="1606" spans="1:2" x14ac:dyDescent="0.35">
      <c r="A1606" s="411"/>
      <c r="B1606" s="411"/>
    </row>
    <row r="1607" spans="1:2" x14ac:dyDescent="0.35">
      <c r="A1607" s="411"/>
      <c r="B1607" s="411"/>
    </row>
    <row r="1608" spans="1:2" x14ac:dyDescent="0.35">
      <c r="A1608" s="411"/>
      <c r="B1608" s="411"/>
    </row>
    <row r="1609" spans="1:2" x14ac:dyDescent="0.35">
      <c r="A1609" s="411"/>
      <c r="B1609" s="411"/>
    </row>
    <row r="1610" spans="1:2" x14ac:dyDescent="0.35">
      <c r="A1610" s="411"/>
      <c r="B1610" s="411"/>
    </row>
    <row r="1611" spans="1:2" x14ac:dyDescent="0.35">
      <c r="A1611" s="411"/>
      <c r="B1611" s="411"/>
    </row>
    <row r="1612" spans="1:2" x14ac:dyDescent="0.35">
      <c r="A1612" s="411"/>
      <c r="B1612" s="411"/>
    </row>
    <row r="1613" spans="1:2" x14ac:dyDescent="0.35">
      <c r="A1613" s="411"/>
      <c r="B1613" s="411"/>
    </row>
    <row r="1614" spans="1:2" x14ac:dyDescent="0.35">
      <c r="A1614" s="411"/>
      <c r="B1614" s="411"/>
    </row>
    <row r="1615" spans="1:2" x14ac:dyDescent="0.35">
      <c r="A1615" s="411"/>
      <c r="B1615" s="411"/>
    </row>
    <row r="1616" spans="1:2" x14ac:dyDescent="0.35">
      <c r="A1616" s="411"/>
      <c r="B1616" s="411"/>
    </row>
    <row r="1617" spans="1:2" x14ac:dyDescent="0.35">
      <c r="A1617" s="411"/>
      <c r="B1617" s="411"/>
    </row>
    <row r="1618" spans="1:2" x14ac:dyDescent="0.35">
      <c r="A1618" s="411"/>
      <c r="B1618" s="411"/>
    </row>
    <row r="1619" spans="1:2" x14ac:dyDescent="0.35">
      <c r="A1619" s="411"/>
      <c r="B1619" s="411"/>
    </row>
    <row r="1620" spans="1:2" x14ac:dyDescent="0.35">
      <c r="A1620" s="411"/>
      <c r="B1620" s="411"/>
    </row>
    <row r="1621" spans="1:2" x14ac:dyDescent="0.35">
      <c r="A1621" s="411"/>
      <c r="B1621" s="411"/>
    </row>
    <row r="1622" spans="1:2" x14ac:dyDescent="0.35">
      <c r="A1622" s="411"/>
      <c r="B1622" s="411"/>
    </row>
    <row r="1623" spans="1:2" x14ac:dyDescent="0.35">
      <c r="A1623" s="411"/>
      <c r="B1623" s="411"/>
    </row>
    <row r="1624" spans="1:2" x14ac:dyDescent="0.35">
      <c r="A1624" s="411"/>
      <c r="B1624" s="411"/>
    </row>
    <row r="1625" spans="1:2" x14ac:dyDescent="0.35">
      <c r="A1625" s="411"/>
      <c r="B1625" s="411"/>
    </row>
    <row r="1626" spans="1:2" x14ac:dyDescent="0.35">
      <c r="A1626" s="411"/>
      <c r="B1626" s="411"/>
    </row>
    <row r="1627" spans="1:2" x14ac:dyDescent="0.35">
      <c r="A1627" s="411"/>
      <c r="B1627" s="411"/>
    </row>
    <row r="1628" spans="1:2" x14ac:dyDescent="0.35">
      <c r="A1628" s="411"/>
      <c r="B1628" s="411"/>
    </row>
    <row r="1629" spans="1:2" x14ac:dyDescent="0.35">
      <c r="A1629" s="411"/>
      <c r="B1629" s="411"/>
    </row>
    <row r="1630" spans="1:2" x14ac:dyDescent="0.35">
      <c r="A1630" s="411"/>
      <c r="B1630" s="411"/>
    </row>
    <row r="1631" spans="1:2" x14ac:dyDescent="0.35">
      <c r="A1631" s="411"/>
      <c r="B1631" s="411"/>
    </row>
    <row r="1632" spans="1:2" x14ac:dyDescent="0.35">
      <c r="A1632" s="411"/>
      <c r="B1632" s="411"/>
    </row>
    <row r="1633" spans="1:2" x14ac:dyDescent="0.35">
      <c r="A1633" s="411"/>
      <c r="B1633" s="411"/>
    </row>
    <row r="1634" spans="1:2" x14ac:dyDescent="0.35">
      <c r="A1634" s="411"/>
      <c r="B1634" s="411"/>
    </row>
    <row r="1635" spans="1:2" x14ac:dyDescent="0.35">
      <c r="A1635" s="411"/>
      <c r="B1635" s="411"/>
    </row>
    <row r="1636" spans="1:2" x14ac:dyDescent="0.35">
      <c r="A1636" s="411"/>
      <c r="B1636" s="411"/>
    </row>
    <row r="1637" spans="1:2" x14ac:dyDescent="0.35">
      <c r="A1637" s="411"/>
      <c r="B1637" s="411"/>
    </row>
    <row r="1638" spans="1:2" x14ac:dyDescent="0.35">
      <c r="A1638" s="411"/>
      <c r="B1638" s="411"/>
    </row>
    <row r="1639" spans="1:2" x14ac:dyDescent="0.35">
      <c r="A1639" s="411"/>
      <c r="B1639" s="411"/>
    </row>
    <row r="1640" spans="1:2" x14ac:dyDescent="0.35">
      <c r="A1640" s="411"/>
      <c r="B1640" s="411"/>
    </row>
    <row r="1641" spans="1:2" x14ac:dyDescent="0.35">
      <c r="A1641" s="411"/>
      <c r="B1641" s="411"/>
    </row>
    <row r="1642" spans="1:2" x14ac:dyDescent="0.35">
      <c r="A1642" s="411"/>
      <c r="B1642" s="411"/>
    </row>
    <row r="1643" spans="1:2" x14ac:dyDescent="0.35">
      <c r="A1643" s="411"/>
      <c r="B1643" s="411"/>
    </row>
    <row r="1644" spans="1:2" x14ac:dyDescent="0.35">
      <c r="A1644" s="411"/>
      <c r="B1644" s="411"/>
    </row>
    <row r="1645" spans="1:2" x14ac:dyDescent="0.35">
      <c r="A1645" s="411"/>
      <c r="B1645" s="411"/>
    </row>
    <row r="1646" spans="1:2" x14ac:dyDescent="0.35">
      <c r="A1646" s="411"/>
      <c r="B1646" s="411"/>
    </row>
    <row r="1647" spans="1:2" x14ac:dyDescent="0.35">
      <c r="A1647" s="411"/>
      <c r="B1647" s="411"/>
    </row>
    <row r="1648" spans="1:2" x14ac:dyDescent="0.35">
      <c r="A1648" s="411"/>
      <c r="B1648" s="411"/>
    </row>
    <row r="1649" spans="1:2" x14ac:dyDescent="0.35">
      <c r="A1649" s="411"/>
      <c r="B1649" s="411"/>
    </row>
    <row r="1650" spans="1:2" x14ac:dyDescent="0.35">
      <c r="A1650" s="411"/>
      <c r="B1650" s="411"/>
    </row>
    <row r="1651" spans="1:2" x14ac:dyDescent="0.35">
      <c r="A1651" s="411"/>
      <c r="B1651" s="411"/>
    </row>
    <row r="1652" spans="1:2" x14ac:dyDescent="0.35">
      <c r="A1652" s="411"/>
      <c r="B1652" s="411"/>
    </row>
    <row r="1653" spans="1:2" x14ac:dyDescent="0.35">
      <c r="A1653" s="411"/>
      <c r="B1653" s="411"/>
    </row>
    <row r="1654" spans="1:2" x14ac:dyDescent="0.35">
      <c r="A1654" s="411"/>
      <c r="B1654" s="411"/>
    </row>
    <row r="1655" spans="1:2" x14ac:dyDescent="0.35">
      <c r="A1655" s="411"/>
      <c r="B1655" s="411"/>
    </row>
    <row r="1656" spans="1:2" x14ac:dyDescent="0.35">
      <c r="A1656" s="411"/>
      <c r="B1656" s="411"/>
    </row>
    <row r="1657" spans="1:2" x14ac:dyDescent="0.35">
      <c r="A1657" s="411"/>
      <c r="B1657" s="411"/>
    </row>
    <row r="1658" spans="1:2" x14ac:dyDescent="0.35">
      <c r="A1658" s="411"/>
      <c r="B1658" s="411"/>
    </row>
    <row r="1659" spans="1:2" x14ac:dyDescent="0.35">
      <c r="A1659" s="411"/>
      <c r="B1659" s="411"/>
    </row>
    <row r="1660" spans="1:2" x14ac:dyDescent="0.35">
      <c r="A1660" s="411"/>
      <c r="B1660" s="411"/>
    </row>
    <row r="1661" spans="1:2" x14ac:dyDescent="0.35">
      <c r="A1661" s="411"/>
      <c r="B1661" s="411"/>
    </row>
    <row r="1662" spans="1:2" x14ac:dyDescent="0.35">
      <c r="A1662" s="411"/>
      <c r="B1662" s="411"/>
    </row>
    <row r="1663" spans="1:2" x14ac:dyDescent="0.35">
      <c r="A1663" s="411"/>
      <c r="B1663" s="411"/>
    </row>
    <row r="1664" spans="1:2" x14ac:dyDescent="0.35">
      <c r="A1664" s="411"/>
      <c r="B1664" s="411"/>
    </row>
    <row r="1665" spans="1:2" x14ac:dyDescent="0.35">
      <c r="A1665" s="411"/>
      <c r="B1665" s="411"/>
    </row>
    <row r="1666" spans="1:2" x14ac:dyDescent="0.35">
      <c r="A1666" s="411"/>
      <c r="B1666" s="411"/>
    </row>
    <row r="1667" spans="1:2" x14ac:dyDescent="0.35">
      <c r="A1667" s="411"/>
      <c r="B1667" s="411"/>
    </row>
    <row r="1668" spans="1:2" x14ac:dyDescent="0.35">
      <c r="A1668" s="411"/>
      <c r="B1668" s="411"/>
    </row>
    <row r="1669" spans="1:2" x14ac:dyDescent="0.35">
      <c r="A1669" s="411"/>
      <c r="B1669" s="411"/>
    </row>
    <row r="1670" spans="1:2" x14ac:dyDescent="0.35">
      <c r="A1670" s="411"/>
      <c r="B1670" s="411"/>
    </row>
    <row r="1671" spans="1:2" x14ac:dyDescent="0.35">
      <c r="A1671" s="411"/>
      <c r="B1671" s="411"/>
    </row>
    <row r="1672" spans="1:2" x14ac:dyDescent="0.35">
      <c r="A1672" s="411"/>
      <c r="B1672" s="411"/>
    </row>
    <row r="1673" spans="1:2" x14ac:dyDescent="0.35">
      <c r="A1673" s="411"/>
      <c r="B1673" s="411"/>
    </row>
    <row r="1674" spans="1:2" x14ac:dyDescent="0.35">
      <c r="A1674" s="411"/>
      <c r="B1674" s="411"/>
    </row>
    <row r="1675" spans="1:2" x14ac:dyDescent="0.35">
      <c r="A1675" s="411"/>
      <c r="B1675" s="411"/>
    </row>
    <row r="1676" spans="1:2" x14ac:dyDescent="0.35">
      <c r="A1676" s="411"/>
      <c r="B1676" s="411"/>
    </row>
    <row r="1677" spans="1:2" x14ac:dyDescent="0.35">
      <c r="A1677" s="411"/>
      <c r="B1677" s="411"/>
    </row>
    <row r="1678" spans="1:2" x14ac:dyDescent="0.35">
      <c r="A1678" s="411"/>
      <c r="B1678" s="411"/>
    </row>
    <row r="1679" spans="1:2" x14ac:dyDescent="0.35">
      <c r="A1679" s="411"/>
      <c r="B1679" s="411"/>
    </row>
    <row r="1680" spans="1:2" x14ac:dyDescent="0.35">
      <c r="A1680" s="411"/>
      <c r="B1680" s="411"/>
    </row>
    <row r="1681" spans="1:2" x14ac:dyDescent="0.35">
      <c r="A1681" s="411"/>
      <c r="B1681" s="411"/>
    </row>
    <row r="1682" spans="1:2" x14ac:dyDescent="0.35">
      <c r="A1682" s="411"/>
      <c r="B1682" s="411"/>
    </row>
    <row r="1683" spans="1:2" x14ac:dyDescent="0.35">
      <c r="A1683" s="411"/>
      <c r="B1683" s="411"/>
    </row>
    <row r="1684" spans="1:2" x14ac:dyDescent="0.35">
      <c r="A1684" s="411"/>
      <c r="B1684" s="411"/>
    </row>
    <row r="1685" spans="1:2" x14ac:dyDescent="0.35">
      <c r="A1685" s="411"/>
      <c r="B1685" s="411"/>
    </row>
    <row r="1686" spans="1:2" x14ac:dyDescent="0.35">
      <c r="A1686" s="411"/>
      <c r="B1686" s="411"/>
    </row>
    <row r="1687" spans="1:2" x14ac:dyDescent="0.35">
      <c r="A1687" s="411"/>
      <c r="B1687" s="411"/>
    </row>
    <row r="1688" spans="1:2" x14ac:dyDescent="0.35">
      <c r="A1688" s="411"/>
      <c r="B1688" s="411"/>
    </row>
    <row r="1689" spans="1:2" x14ac:dyDescent="0.35">
      <c r="A1689" s="411"/>
      <c r="B1689" s="411"/>
    </row>
    <row r="1690" spans="1:2" x14ac:dyDescent="0.35">
      <c r="A1690" s="411"/>
      <c r="B1690" s="411"/>
    </row>
    <row r="1691" spans="1:2" x14ac:dyDescent="0.35">
      <c r="A1691" s="411"/>
      <c r="B1691" s="411"/>
    </row>
    <row r="1692" spans="1:2" x14ac:dyDescent="0.35">
      <c r="A1692" s="411"/>
      <c r="B1692" s="411"/>
    </row>
    <row r="1693" spans="1:2" x14ac:dyDescent="0.35">
      <c r="A1693" s="411"/>
      <c r="B1693" s="411"/>
    </row>
    <row r="1694" spans="1:2" x14ac:dyDescent="0.35">
      <c r="A1694" s="411"/>
      <c r="B1694" s="411"/>
    </row>
    <row r="1695" spans="1:2" x14ac:dyDescent="0.35">
      <c r="A1695" s="411"/>
      <c r="B1695" s="411"/>
    </row>
    <row r="1696" spans="1:2" x14ac:dyDescent="0.35">
      <c r="A1696" s="411"/>
      <c r="B1696" s="411"/>
    </row>
    <row r="1697" spans="1:2" x14ac:dyDescent="0.35">
      <c r="A1697" s="411"/>
      <c r="B1697" s="411"/>
    </row>
    <row r="1698" spans="1:2" x14ac:dyDescent="0.35">
      <c r="A1698" s="411"/>
      <c r="B1698" s="411"/>
    </row>
    <row r="1699" spans="1:2" x14ac:dyDescent="0.35">
      <c r="A1699" s="411"/>
      <c r="B1699" s="411"/>
    </row>
    <row r="1700" spans="1:2" x14ac:dyDescent="0.35">
      <c r="A1700" s="411"/>
      <c r="B1700" s="411"/>
    </row>
    <row r="1701" spans="1:2" x14ac:dyDescent="0.35">
      <c r="A1701" s="411"/>
      <c r="B1701" s="411"/>
    </row>
    <row r="1702" spans="1:2" x14ac:dyDescent="0.35">
      <c r="A1702" s="411"/>
      <c r="B1702" s="411"/>
    </row>
    <row r="1703" spans="1:2" x14ac:dyDescent="0.35">
      <c r="A1703" s="411"/>
      <c r="B1703" s="411"/>
    </row>
    <row r="1704" spans="1:2" x14ac:dyDescent="0.35">
      <c r="A1704" s="411"/>
      <c r="B1704" s="411"/>
    </row>
    <row r="1705" spans="1:2" x14ac:dyDescent="0.35">
      <c r="A1705" s="411"/>
      <c r="B1705" s="411"/>
    </row>
    <row r="1706" spans="1:2" x14ac:dyDescent="0.35">
      <c r="A1706" s="411"/>
      <c r="B1706" s="411"/>
    </row>
    <row r="1707" spans="1:2" x14ac:dyDescent="0.35">
      <c r="A1707" s="411"/>
      <c r="B1707" s="411"/>
    </row>
    <row r="1708" spans="1:2" x14ac:dyDescent="0.35">
      <c r="A1708" s="411"/>
      <c r="B1708" s="411"/>
    </row>
    <row r="1709" spans="1:2" x14ac:dyDescent="0.35">
      <c r="A1709" s="411"/>
      <c r="B1709" s="411"/>
    </row>
    <row r="1710" spans="1:2" x14ac:dyDescent="0.35">
      <c r="A1710" s="411"/>
      <c r="B1710" s="411"/>
    </row>
    <row r="1711" spans="1:2" x14ac:dyDescent="0.35">
      <c r="A1711" s="411"/>
      <c r="B1711" s="411"/>
    </row>
    <row r="1712" spans="1:2" x14ac:dyDescent="0.35">
      <c r="A1712" s="411"/>
      <c r="B1712" s="411"/>
    </row>
    <row r="1713" spans="1:2" x14ac:dyDescent="0.35">
      <c r="A1713" s="411"/>
      <c r="B1713" s="411"/>
    </row>
    <row r="1714" spans="1:2" x14ac:dyDescent="0.35">
      <c r="A1714" s="411"/>
      <c r="B1714" s="411"/>
    </row>
    <row r="1715" spans="1:2" x14ac:dyDescent="0.35">
      <c r="A1715" s="411"/>
      <c r="B1715" s="411"/>
    </row>
    <row r="1716" spans="1:2" x14ac:dyDescent="0.35">
      <c r="A1716" s="411"/>
      <c r="B1716" s="411"/>
    </row>
    <row r="1717" spans="1:2" x14ac:dyDescent="0.35">
      <c r="A1717" s="411"/>
      <c r="B1717" s="411"/>
    </row>
    <row r="1718" spans="1:2" x14ac:dyDescent="0.35">
      <c r="A1718" s="411"/>
      <c r="B1718" s="411"/>
    </row>
    <row r="1719" spans="1:2" x14ac:dyDescent="0.35">
      <c r="A1719" s="411"/>
      <c r="B1719" s="411"/>
    </row>
    <row r="1720" spans="1:2" x14ac:dyDescent="0.35">
      <c r="A1720" s="411"/>
      <c r="B1720" s="411"/>
    </row>
    <row r="1721" spans="1:2" x14ac:dyDescent="0.35">
      <c r="A1721" s="411"/>
      <c r="B1721" s="411"/>
    </row>
    <row r="1722" spans="1:2" x14ac:dyDescent="0.35">
      <c r="A1722" s="411"/>
      <c r="B1722" s="411"/>
    </row>
    <row r="1723" spans="1:2" x14ac:dyDescent="0.35">
      <c r="A1723" s="411"/>
      <c r="B1723" s="411"/>
    </row>
    <row r="1724" spans="1:2" x14ac:dyDescent="0.35">
      <c r="A1724" s="411"/>
      <c r="B1724" s="411"/>
    </row>
    <row r="1725" spans="1:2" x14ac:dyDescent="0.35">
      <c r="A1725" s="411"/>
      <c r="B1725" s="411"/>
    </row>
    <row r="1726" spans="1:2" x14ac:dyDescent="0.35">
      <c r="A1726" s="411"/>
      <c r="B1726" s="411"/>
    </row>
    <row r="1727" spans="1:2" x14ac:dyDescent="0.35">
      <c r="A1727" s="411"/>
      <c r="B1727" s="411"/>
    </row>
    <row r="1728" spans="1:2" x14ac:dyDescent="0.35">
      <c r="A1728" s="411"/>
      <c r="B1728" s="411"/>
    </row>
    <row r="1729" spans="1:2" x14ac:dyDescent="0.35">
      <c r="A1729" s="411"/>
      <c r="B1729" s="411"/>
    </row>
    <row r="1730" spans="1:2" x14ac:dyDescent="0.35">
      <c r="A1730" s="411"/>
      <c r="B1730" s="411"/>
    </row>
    <row r="1731" spans="1:2" x14ac:dyDescent="0.35">
      <c r="A1731" s="411"/>
      <c r="B1731" s="411"/>
    </row>
    <row r="1732" spans="1:2" x14ac:dyDescent="0.35">
      <c r="A1732" s="411"/>
      <c r="B1732" s="411"/>
    </row>
    <row r="1733" spans="1:2" x14ac:dyDescent="0.35">
      <c r="A1733" s="411"/>
      <c r="B1733" s="411"/>
    </row>
    <row r="1734" spans="1:2" x14ac:dyDescent="0.35">
      <c r="A1734" s="411"/>
      <c r="B1734" s="411"/>
    </row>
    <row r="1735" spans="1:2" x14ac:dyDescent="0.35">
      <c r="A1735" s="411"/>
      <c r="B1735" s="411"/>
    </row>
    <row r="1736" spans="1:2" x14ac:dyDescent="0.35">
      <c r="A1736" s="411"/>
      <c r="B1736" s="411"/>
    </row>
    <row r="1737" spans="1:2" x14ac:dyDescent="0.35">
      <c r="A1737" s="411"/>
      <c r="B1737" s="411"/>
    </row>
    <row r="1738" spans="1:2" x14ac:dyDescent="0.35">
      <c r="A1738" s="411"/>
      <c r="B1738" s="411"/>
    </row>
    <row r="1739" spans="1:2" x14ac:dyDescent="0.35">
      <c r="A1739" s="411"/>
      <c r="B1739" s="411"/>
    </row>
    <row r="1740" spans="1:2" x14ac:dyDescent="0.35">
      <c r="A1740" s="411"/>
      <c r="B1740" s="411"/>
    </row>
    <row r="1741" spans="1:2" x14ac:dyDescent="0.35">
      <c r="A1741" s="411"/>
      <c r="B1741" s="411"/>
    </row>
    <row r="1742" spans="1:2" x14ac:dyDescent="0.35">
      <c r="A1742" s="411"/>
      <c r="B1742" s="411"/>
    </row>
    <row r="1743" spans="1:2" x14ac:dyDescent="0.35">
      <c r="A1743" s="411"/>
      <c r="B1743" s="411"/>
    </row>
    <row r="1744" spans="1:2" x14ac:dyDescent="0.35">
      <c r="A1744" s="411"/>
      <c r="B1744" s="411"/>
    </row>
    <row r="1745" spans="1:2" x14ac:dyDescent="0.35">
      <c r="A1745" s="411"/>
      <c r="B1745" s="411"/>
    </row>
    <row r="1746" spans="1:2" x14ac:dyDescent="0.35">
      <c r="A1746" s="411"/>
      <c r="B1746" s="411"/>
    </row>
    <row r="1747" spans="1:2" x14ac:dyDescent="0.35">
      <c r="A1747" s="411"/>
      <c r="B1747" s="411"/>
    </row>
    <row r="1748" spans="1:2" x14ac:dyDescent="0.35">
      <c r="A1748" s="411"/>
      <c r="B1748" s="411"/>
    </row>
    <row r="1749" spans="1:2" x14ac:dyDescent="0.35">
      <c r="A1749" s="411"/>
      <c r="B1749" s="411"/>
    </row>
    <row r="1750" spans="1:2" x14ac:dyDescent="0.35">
      <c r="A1750" s="411"/>
      <c r="B1750" s="411"/>
    </row>
    <row r="1751" spans="1:2" x14ac:dyDescent="0.35">
      <c r="A1751" s="411"/>
      <c r="B1751" s="411"/>
    </row>
    <row r="1752" spans="1:2" x14ac:dyDescent="0.35">
      <c r="A1752" s="411"/>
      <c r="B1752" s="411"/>
    </row>
    <row r="1753" spans="1:2" x14ac:dyDescent="0.35">
      <c r="A1753" s="411"/>
      <c r="B1753" s="411"/>
    </row>
    <row r="1754" spans="1:2" x14ac:dyDescent="0.35">
      <c r="A1754" s="411"/>
      <c r="B1754" s="411"/>
    </row>
    <row r="1755" spans="1:2" x14ac:dyDescent="0.35">
      <c r="A1755" s="411"/>
      <c r="B1755" s="411"/>
    </row>
    <row r="1756" spans="1:2" x14ac:dyDescent="0.35">
      <c r="A1756" s="411"/>
      <c r="B1756" s="411"/>
    </row>
    <row r="1757" spans="1:2" x14ac:dyDescent="0.35">
      <c r="A1757" s="411"/>
      <c r="B1757" s="411"/>
    </row>
    <row r="1758" spans="1:2" x14ac:dyDescent="0.35">
      <c r="A1758" s="411"/>
      <c r="B1758" s="411"/>
    </row>
    <row r="1759" spans="1:2" x14ac:dyDescent="0.35">
      <c r="A1759" s="411"/>
      <c r="B1759" s="411"/>
    </row>
    <row r="1760" spans="1:2" x14ac:dyDescent="0.35">
      <c r="A1760" s="411"/>
      <c r="B1760" s="411"/>
    </row>
    <row r="1761" spans="1:2" x14ac:dyDescent="0.35">
      <c r="A1761" s="411"/>
      <c r="B1761" s="411"/>
    </row>
    <row r="1762" spans="1:2" x14ac:dyDescent="0.35">
      <c r="A1762" s="411"/>
      <c r="B1762" s="411"/>
    </row>
    <row r="1763" spans="1:2" x14ac:dyDescent="0.35">
      <c r="A1763" s="411"/>
      <c r="B1763" s="411"/>
    </row>
    <row r="1764" spans="1:2" x14ac:dyDescent="0.35">
      <c r="A1764" s="411"/>
      <c r="B1764" s="411"/>
    </row>
    <row r="1765" spans="1:2" x14ac:dyDescent="0.35">
      <c r="A1765" s="411"/>
      <c r="B1765" s="411"/>
    </row>
    <row r="1766" spans="1:2" x14ac:dyDescent="0.35">
      <c r="A1766" s="411"/>
      <c r="B1766" s="411"/>
    </row>
    <row r="1767" spans="1:2" x14ac:dyDescent="0.35">
      <c r="A1767" s="411"/>
      <c r="B1767" s="411"/>
    </row>
    <row r="1768" spans="1:2" x14ac:dyDescent="0.35">
      <c r="A1768" s="411"/>
      <c r="B1768" s="411"/>
    </row>
    <row r="1769" spans="1:2" x14ac:dyDescent="0.35">
      <c r="A1769" s="411"/>
      <c r="B1769" s="411"/>
    </row>
    <row r="1770" spans="1:2" x14ac:dyDescent="0.35">
      <c r="A1770" s="411"/>
      <c r="B1770" s="411"/>
    </row>
    <row r="1771" spans="1:2" x14ac:dyDescent="0.35">
      <c r="A1771" s="411"/>
      <c r="B1771" s="411"/>
    </row>
    <row r="1772" spans="1:2" x14ac:dyDescent="0.35">
      <c r="A1772" s="411"/>
      <c r="B1772" s="411"/>
    </row>
    <row r="1773" spans="1:2" x14ac:dyDescent="0.35">
      <c r="A1773" s="411"/>
      <c r="B1773" s="411"/>
    </row>
    <row r="1774" spans="1:2" x14ac:dyDescent="0.35">
      <c r="A1774" s="411"/>
      <c r="B1774" s="411"/>
    </row>
    <row r="1775" spans="1:2" x14ac:dyDescent="0.35">
      <c r="A1775" s="411"/>
      <c r="B1775" s="411"/>
    </row>
    <row r="1776" spans="1:2" x14ac:dyDescent="0.35">
      <c r="A1776" s="411"/>
      <c r="B1776" s="411"/>
    </row>
    <row r="1777" spans="1:2" x14ac:dyDescent="0.35">
      <c r="A1777" s="411"/>
      <c r="B1777" s="411"/>
    </row>
    <row r="1778" spans="1:2" x14ac:dyDescent="0.35">
      <c r="A1778" s="411"/>
      <c r="B1778" s="411"/>
    </row>
    <row r="1779" spans="1:2" x14ac:dyDescent="0.35">
      <c r="A1779" s="411"/>
      <c r="B1779" s="411"/>
    </row>
    <row r="1780" spans="1:2" x14ac:dyDescent="0.35">
      <c r="A1780" s="411"/>
      <c r="B1780" s="411"/>
    </row>
    <row r="1781" spans="1:2" x14ac:dyDescent="0.35">
      <c r="A1781" s="411"/>
      <c r="B1781" s="411"/>
    </row>
    <row r="1782" spans="1:2" x14ac:dyDescent="0.35">
      <c r="A1782" s="411"/>
      <c r="B1782" s="411"/>
    </row>
    <row r="1783" spans="1:2" x14ac:dyDescent="0.35">
      <c r="A1783" s="411"/>
      <c r="B1783" s="411"/>
    </row>
    <row r="1784" spans="1:2" x14ac:dyDescent="0.35">
      <c r="A1784" s="411"/>
      <c r="B1784" s="411"/>
    </row>
    <row r="1785" spans="1:2" x14ac:dyDescent="0.35">
      <c r="A1785" s="411"/>
      <c r="B1785" s="411"/>
    </row>
    <row r="1786" spans="1:2" x14ac:dyDescent="0.35">
      <c r="A1786" s="411"/>
      <c r="B1786" s="411"/>
    </row>
    <row r="1787" spans="1:2" x14ac:dyDescent="0.35">
      <c r="A1787" s="411"/>
      <c r="B1787" s="411"/>
    </row>
    <row r="1788" spans="1:2" x14ac:dyDescent="0.35">
      <c r="A1788" s="411"/>
      <c r="B1788" s="411"/>
    </row>
    <row r="1789" spans="1:2" x14ac:dyDescent="0.35">
      <c r="A1789" s="411"/>
      <c r="B1789" s="411"/>
    </row>
    <row r="1790" spans="1:2" x14ac:dyDescent="0.35">
      <c r="A1790" s="411"/>
      <c r="B1790" s="411"/>
    </row>
    <row r="1791" spans="1:2" x14ac:dyDescent="0.35">
      <c r="A1791" s="411"/>
      <c r="B1791" s="411"/>
    </row>
    <row r="1792" spans="1:2" x14ac:dyDescent="0.35">
      <c r="A1792" s="411"/>
      <c r="B1792" s="411"/>
    </row>
    <row r="1793" spans="1:2" x14ac:dyDescent="0.35">
      <c r="A1793" s="411"/>
      <c r="B1793" s="411"/>
    </row>
    <row r="1794" spans="1:2" x14ac:dyDescent="0.35">
      <c r="A1794" s="411"/>
      <c r="B1794" s="411"/>
    </row>
    <row r="1795" spans="1:2" x14ac:dyDescent="0.35">
      <c r="A1795" s="411"/>
      <c r="B1795" s="411"/>
    </row>
    <row r="1796" spans="1:2" x14ac:dyDescent="0.35">
      <c r="A1796" s="411"/>
      <c r="B1796" s="411"/>
    </row>
    <row r="1797" spans="1:2" x14ac:dyDescent="0.35">
      <c r="A1797" s="411"/>
      <c r="B1797" s="411"/>
    </row>
    <row r="1798" spans="1:2" x14ac:dyDescent="0.35">
      <c r="A1798" s="411"/>
      <c r="B1798" s="411"/>
    </row>
    <row r="1799" spans="1:2" x14ac:dyDescent="0.35">
      <c r="A1799" s="411"/>
      <c r="B1799" s="411"/>
    </row>
    <row r="1800" spans="1:2" x14ac:dyDescent="0.35">
      <c r="A1800" s="411"/>
      <c r="B1800" s="411"/>
    </row>
    <row r="1801" spans="1:2" x14ac:dyDescent="0.35">
      <c r="A1801" s="411"/>
      <c r="B1801" s="411"/>
    </row>
    <row r="1802" spans="1:2" x14ac:dyDescent="0.35">
      <c r="A1802" s="411"/>
      <c r="B1802" s="411"/>
    </row>
    <row r="1803" spans="1:2" x14ac:dyDescent="0.35">
      <c r="A1803" s="411"/>
      <c r="B1803" s="411"/>
    </row>
    <row r="1804" spans="1:2" x14ac:dyDescent="0.35">
      <c r="A1804" s="411"/>
      <c r="B1804" s="411"/>
    </row>
    <row r="1805" spans="1:2" x14ac:dyDescent="0.35">
      <c r="A1805" s="411"/>
      <c r="B1805" s="411"/>
    </row>
    <row r="1806" spans="1:2" x14ac:dyDescent="0.35">
      <c r="A1806" s="411"/>
      <c r="B1806" s="411"/>
    </row>
    <row r="1807" spans="1:2" x14ac:dyDescent="0.35">
      <c r="A1807" s="411"/>
      <c r="B1807" s="411"/>
    </row>
    <row r="1808" spans="1:2" x14ac:dyDescent="0.35">
      <c r="A1808" s="411"/>
      <c r="B1808" s="411"/>
    </row>
    <row r="1809" spans="1:2" x14ac:dyDescent="0.35">
      <c r="A1809" s="411"/>
      <c r="B1809" s="411"/>
    </row>
    <row r="1810" spans="1:2" x14ac:dyDescent="0.35">
      <c r="A1810" s="411"/>
      <c r="B1810" s="411"/>
    </row>
    <row r="1811" spans="1:2" x14ac:dyDescent="0.35">
      <c r="A1811" s="411"/>
      <c r="B1811" s="411"/>
    </row>
    <row r="1812" spans="1:2" x14ac:dyDescent="0.35">
      <c r="A1812" s="411"/>
      <c r="B1812" s="411"/>
    </row>
    <row r="1813" spans="1:2" x14ac:dyDescent="0.35">
      <c r="A1813" s="411"/>
      <c r="B1813" s="411"/>
    </row>
    <row r="1814" spans="1:2" x14ac:dyDescent="0.35">
      <c r="A1814" s="411"/>
      <c r="B1814" s="411"/>
    </row>
    <row r="1815" spans="1:2" x14ac:dyDescent="0.35">
      <c r="A1815" s="411"/>
      <c r="B1815" s="411"/>
    </row>
    <row r="1816" spans="1:2" x14ac:dyDescent="0.35">
      <c r="A1816" s="411"/>
      <c r="B1816" s="411"/>
    </row>
    <row r="1817" spans="1:2" x14ac:dyDescent="0.35">
      <c r="A1817" s="411"/>
      <c r="B1817" s="411"/>
    </row>
    <row r="1818" spans="1:2" x14ac:dyDescent="0.35">
      <c r="A1818" s="411"/>
      <c r="B1818" s="411"/>
    </row>
    <row r="1819" spans="1:2" x14ac:dyDescent="0.35">
      <c r="A1819" s="411"/>
      <c r="B1819" s="411"/>
    </row>
    <row r="1820" spans="1:2" x14ac:dyDescent="0.35">
      <c r="A1820" s="411"/>
      <c r="B1820" s="411"/>
    </row>
    <row r="1821" spans="1:2" x14ac:dyDescent="0.35">
      <c r="A1821" s="411"/>
      <c r="B1821" s="411"/>
    </row>
    <row r="1822" spans="1:2" x14ac:dyDescent="0.35">
      <c r="A1822" s="411"/>
      <c r="B1822" s="411"/>
    </row>
    <row r="1823" spans="1:2" x14ac:dyDescent="0.35">
      <c r="A1823" s="411"/>
      <c r="B1823" s="411"/>
    </row>
    <row r="1824" spans="1:2" x14ac:dyDescent="0.35">
      <c r="A1824" s="411"/>
      <c r="B1824" s="411"/>
    </row>
    <row r="1825" spans="1:2" x14ac:dyDescent="0.35">
      <c r="A1825" s="411"/>
      <c r="B1825" s="411"/>
    </row>
    <row r="1826" spans="1:2" x14ac:dyDescent="0.35">
      <c r="A1826" s="411"/>
      <c r="B1826" s="411"/>
    </row>
    <row r="1827" spans="1:2" x14ac:dyDescent="0.35">
      <c r="A1827" s="411"/>
      <c r="B1827" s="411"/>
    </row>
    <row r="1828" spans="1:2" x14ac:dyDescent="0.35">
      <c r="A1828" s="411"/>
      <c r="B1828" s="411"/>
    </row>
    <row r="1829" spans="1:2" x14ac:dyDescent="0.35">
      <c r="A1829" s="411"/>
      <c r="B1829" s="411"/>
    </row>
    <row r="1830" spans="1:2" x14ac:dyDescent="0.35">
      <c r="A1830" s="411"/>
      <c r="B1830" s="411"/>
    </row>
    <row r="1831" spans="1:2" x14ac:dyDescent="0.35">
      <c r="A1831" s="411"/>
      <c r="B1831" s="411"/>
    </row>
    <row r="1832" spans="1:2" x14ac:dyDescent="0.35">
      <c r="A1832" s="411"/>
      <c r="B1832" s="411"/>
    </row>
    <row r="1833" spans="1:2" x14ac:dyDescent="0.35">
      <c r="A1833" s="411"/>
      <c r="B1833" s="411"/>
    </row>
    <row r="1834" spans="1:2" x14ac:dyDescent="0.35">
      <c r="A1834" s="411"/>
      <c r="B1834" s="411"/>
    </row>
    <row r="1835" spans="1:2" x14ac:dyDescent="0.35">
      <c r="A1835" s="411"/>
      <c r="B1835" s="411"/>
    </row>
    <row r="1836" spans="1:2" x14ac:dyDescent="0.35">
      <c r="A1836" s="411"/>
      <c r="B1836" s="411"/>
    </row>
    <row r="1837" spans="1:2" x14ac:dyDescent="0.35">
      <c r="A1837" s="411"/>
      <c r="B1837" s="411"/>
    </row>
    <row r="1838" spans="1:2" x14ac:dyDescent="0.35">
      <c r="A1838" s="411"/>
      <c r="B1838" s="411"/>
    </row>
    <row r="1839" spans="1:2" x14ac:dyDescent="0.35">
      <c r="A1839" s="411"/>
      <c r="B1839" s="411"/>
    </row>
    <row r="1840" spans="1:2" x14ac:dyDescent="0.35">
      <c r="A1840" s="411"/>
      <c r="B1840" s="411"/>
    </row>
    <row r="1841" spans="1:2" x14ac:dyDescent="0.35">
      <c r="A1841" s="411"/>
      <c r="B1841" s="411"/>
    </row>
    <row r="1842" spans="1:2" x14ac:dyDescent="0.35">
      <c r="A1842" s="411"/>
      <c r="B1842" s="411"/>
    </row>
    <row r="1843" spans="1:2" x14ac:dyDescent="0.35">
      <c r="A1843" s="411"/>
      <c r="B1843" s="411"/>
    </row>
    <row r="1844" spans="1:2" x14ac:dyDescent="0.35">
      <c r="A1844" s="411"/>
      <c r="B1844" s="411"/>
    </row>
    <row r="1845" spans="1:2" x14ac:dyDescent="0.35">
      <c r="A1845" s="411"/>
      <c r="B1845" s="411"/>
    </row>
    <row r="1846" spans="1:2" x14ac:dyDescent="0.35">
      <c r="A1846" s="411"/>
      <c r="B1846" s="411"/>
    </row>
    <row r="1847" spans="1:2" x14ac:dyDescent="0.35">
      <c r="A1847" s="411"/>
      <c r="B1847" s="411"/>
    </row>
    <row r="1848" spans="1:2" x14ac:dyDescent="0.35">
      <c r="A1848" s="411"/>
      <c r="B1848" s="411"/>
    </row>
    <row r="1849" spans="1:2" x14ac:dyDescent="0.35">
      <c r="A1849" s="411"/>
      <c r="B1849" s="411"/>
    </row>
    <row r="1850" spans="1:2" x14ac:dyDescent="0.35">
      <c r="A1850" s="411"/>
      <c r="B1850" s="411"/>
    </row>
    <row r="1851" spans="1:2" x14ac:dyDescent="0.35">
      <c r="A1851" s="411"/>
      <c r="B1851" s="411"/>
    </row>
    <row r="1852" spans="1:2" x14ac:dyDescent="0.35">
      <c r="A1852" s="411"/>
      <c r="B1852" s="411"/>
    </row>
    <row r="1853" spans="1:2" x14ac:dyDescent="0.35">
      <c r="A1853" s="411"/>
      <c r="B1853" s="411"/>
    </row>
    <row r="1854" spans="1:2" x14ac:dyDescent="0.35">
      <c r="A1854" s="411"/>
      <c r="B1854" s="411"/>
    </row>
    <row r="1855" spans="1:2" x14ac:dyDescent="0.35">
      <c r="A1855" s="411"/>
      <c r="B1855" s="411"/>
    </row>
    <row r="1856" spans="1:2" x14ac:dyDescent="0.35">
      <c r="A1856" s="411"/>
      <c r="B1856" s="411"/>
    </row>
    <row r="1857" spans="1:2" x14ac:dyDescent="0.35">
      <c r="A1857" s="411"/>
      <c r="B1857" s="411"/>
    </row>
    <row r="1858" spans="1:2" x14ac:dyDescent="0.35">
      <c r="A1858" s="411"/>
      <c r="B1858" s="411"/>
    </row>
    <row r="1859" spans="1:2" x14ac:dyDescent="0.35">
      <c r="A1859" s="411"/>
      <c r="B1859" s="411"/>
    </row>
    <row r="1860" spans="1:2" x14ac:dyDescent="0.35">
      <c r="A1860" s="411"/>
      <c r="B1860" s="411"/>
    </row>
    <row r="1861" spans="1:2" x14ac:dyDescent="0.35">
      <c r="A1861" s="411"/>
      <c r="B1861" s="411"/>
    </row>
    <row r="1862" spans="1:2" x14ac:dyDescent="0.35">
      <c r="A1862" s="411"/>
      <c r="B1862" s="411"/>
    </row>
    <row r="1863" spans="1:2" x14ac:dyDescent="0.35">
      <c r="A1863" s="411"/>
      <c r="B1863" s="411"/>
    </row>
    <row r="1864" spans="1:2" x14ac:dyDescent="0.35">
      <c r="A1864" s="411"/>
      <c r="B1864" s="411"/>
    </row>
    <row r="1865" spans="1:2" x14ac:dyDescent="0.35">
      <c r="A1865" s="411"/>
      <c r="B1865" s="411"/>
    </row>
    <row r="1866" spans="1:2" x14ac:dyDescent="0.35">
      <c r="A1866" s="411"/>
      <c r="B1866" s="411"/>
    </row>
    <row r="1867" spans="1:2" x14ac:dyDescent="0.35">
      <c r="A1867" s="411"/>
      <c r="B1867" s="411"/>
    </row>
    <row r="1868" spans="1:2" x14ac:dyDescent="0.35">
      <c r="A1868" s="411"/>
      <c r="B1868" s="411"/>
    </row>
    <row r="1869" spans="1:2" x14ac:dyDescent="0.35">
      <c r="A1869" s="411"/>
      <c r="B1869" s="411"/>
    </row>
    <row r="1870" spans="1:2" x14ac:dyDescent="0.35">
      <c r="A1870" s="411"/>
      <c r="B1870" s="411"/>
    </row>
    <row r="1871" spans="1:2" x14ac:dyDescent="0.35">
      <c r="A1871" s="411"/>
      <c r="B1871" s="411"/>
    </row>
    <row r="1872" spans="1:2" x14ac:dyDescent="0.35">
      <c r="A1872" s="411"/>
      <c r="B1872" s="411"/>
    </row>
    <row r="1873" spans="1:2" x14ac:dyDescent="0.35">
      <c r="A1873" s="411"/>
      <c r="B1873" s="411"/>
    </row>
    <row r="1874" spans="1:2" x14ac:dyDescent="0.35">
      <c r="A1874" s="411"/>
      <c r="B1874" s="411"/>
    </row>
    <row r="1875" spans="1:2" x14ac:dyDescent="0.35">
      <c r="A1875" s="411"/>
      <c r="B1875" s="411"/>
    </row>
    <row r="1876" spans="1:2" x14ac:dyDescent="0.35">
      <c r="A1876" s="411"/>
      <c r="B1876" s="411"/>
    </row>
    <row r="1877" spans="1:2" x14ac:dyDescent="0.35">
      <c r="A1877" s="411"/>
      <c r="B1877" s="411"/>
    </row>
    <row r="1878" spans="1:2" x14ac:dyDescent="0.35">
      <c r="A1878" s="411"/>
      <c r="B1878" s="411"/>
    </row>
    <row r="1879" spans="1:2" x14ac:dyDescent="0.35">
      <c r="A1879" s="411"/>
      <c r="B1879" s="411"/>
    </row>
    <row r="1880" spans="1:2" x14ac:dyDescent="0.35">
      <c r="A1880" s="411"/>
      <c r="B1880" s="411"/>
    </row>
    <row r="1881" spans="1:2" x14ac:dyDescent="0.35">
      <c r="A1881" s="411"/>
      <c r="B1881" s="411"/>
    </row>
    <row r="1882" spans="1:2" x14ac:dyDescent="0.35">
      <c r="A1882" s="411"/>
      <c r="B1882" s="411"/>
    </row>
    <row r="1883" spans="1:2" x14ac:dyDescent="0.35">
      <c r="A1883" s="411"/>
      <c r="B1883" s="411"/>
    </row>
    <row r="1884" spans="1:2" x14ac:dyDescent="0.35">
      <c r="A1884" s="411"/>
      <c r="B1884" s="411"/>
    </row>
    <row r="1885" spans="1:2" x14ac:dyDescent="0.35">
      <c r="A1885" s="411"/>
      <c r="B1885" s="411"/>
    </row>
    <row r="1886" spans="1:2" x14ac:dyDescent="0.35">
      <c r="A1886" s="411"/>
      <c r="B1886" s="411"/>
    </row>
    <row r="1887" spans="1:2" x14ac:dyDescent="0.35">
      <c r="A1887" s="411"/>
      <c r="B1887" s="411"/>
    </row>
    <row r="1888" spans="1:2" x14ac:dyDescent="0.35">
      <c r="A1888" s="411"/>
      <c r="B1888" s="411"/>
    </row>
    <row r="1889" spans="1:2" x14ac:dyDescent="0.35">
      <c r="A1889" s="411"/>
      <c r="B1889" s="411"/>
    </row>
    <row r="1890" spans="1:2" x14ac:dyDescent="0.35">
      <c r="A1890" s="411"/>
      <c r="B1890" s="411"/>
    </row>
    <row r="1891" spans="1:2" x14ac:dyDescent="0.35">
      <c r="A1891" s="411"/>
      <c r="B1891" s="411"/>
    </row>
    <row r="1892" spans="1:2" x14ac:dyDescent="0.35">
      <c r="A1892" s="411"/>
      <c r="B1892" s="411"/>
    </row>
    <row r="1893" spans="1:2" x14ac:dyDescent="0.35">
      <c r="A1893" s="411"/>
      <c r="B1893" s="411"/>
    </row>
    <row r="1894" spans="1:2" x14ac:dyDescent="0.35">
      <c r="A1894" s="411"/>
      <c r="B1894" s="411"/>
    </row>
    <row r="1895" spans="1:2" x14ac:dyDescent="0.35">
      <c r="A1895" s="411"/>
      <c r="B1895" s="411"/>
    </row>
    <row r="1896" spans="1:2" x14ac:dyDescent="0.35">
      <c r="A1896" s="411"/>
      <c r="B1896" s="411"/>
    </row>
    <row r="1897" spans="1:2" x14ac:dyDescent="0.35">
      <c r="A1897" s="411"/>
      <c r="B1897" s="411"/>
    </row>
    <row r="1898" spans="1:2" x14ac:dyDescent="0.35">
      <c r="A1898" s="411"/>
      <c r="B1898" s="411"/>
    </row>
    <row r="1899" spans="1:2" x14ac:dyDescent="0.35">
      <c r="A1899" s="411"/>
      <c r="B1899" s="411"/>
    </row>
    <row r="1900" spans="1:2" x14ac:dyDescent="0.35">
      <c r="A1900" s="411"/>
      <c r="B1900" s="411"/>
    </row>
    <row r="1901" spans="1:2" x14ac:dyDescent="0.35">
      <c r="A1901" s="411"/>
      <c r="B1901" s="411"/>
    </row>
    <row r="1902" spans="1:2" x14ac:dyDescent="0.35">
      <c r="A1902" s="411"/>
      <c r="B1902" s="411"/>
    </row>
    <row r="1903" spans="1:2" x14ac:dyDescent="0.35">
      <c r="A1903" s="411"/>
      <c r="B1903" s="411"/>
    </row>
    <row r="1904" spans="1:2" x14ac:dyDescent="0.35">
      <c r="A1904" s="411"/>
      <c r="B1904" s="411"/>
    </row>
    <row r="1905" spans="1:2" x14ac:dyDescent="0.35">
      <c r="A1905" s="411"/>
      <c r="B1905" s="411"/>
    </row>
    <row r="1906" spans="1:2" x14ac:dyDescent="0.35">
      <c r="A1906" s="411"/>
      <c r="B1906" s="411"/>
    </row>
    <row r="1907" spans="1:2" x14ac:dyDescent="0.35">
      <c r="A1907" s="411"/>
      <c r="B1907" s="411"/>
    </row>
    <row r="1908" spans="1:2" x14ac:dyDescent="0.35">
      <c r="A1908" s="411"/>
      <c r="B1908" s="411"/>
    </row>
    <row r="1909" spans="1:2" x14ac:dyDescent="0.35">
      <c r="A1909" s="411"/>
      <c r="B1909" s="411"/>
    </row>
    <row r="1910" spans="1:2" x14ac:dyDescent="0.35">
      <c r="A1910" s="411"/>
      <c r="B1910" s="411"/>
    </row>
    <row r="1911" spans="1:2" x14ac:dyDescent="0.35">
      <c r="A1911" s="411"/>
      <c r="B1911" s="411"/>
    </row>
    <row r="1912" spans="1:2" x14ac:dyDescent="0.35">
      <c r="A1912" s="411"/>
      <c r="B1912" s="411"/>
    </row>
    <row r="1913" spans="1:2" x14ac:dyDescent="0.35">
      <c r="A1913" s="411"/>
      <c r="B1913" s="411"/>
    </row>
    <row r="1914" spans="1:2" x14ac:dyDescent="0.35">
      <c r="A1914" s="411"/>
      <c r="B1914" s="411"/>
    </row>
    <row r="1915" spans="1:2" x14ac:dyDescent="0.35">
      <c r="A1915" s="411"/>
      <c r="B1915" s="411"/>
    </row>
    <row r="1916" spans="1:2" x14ac:dyDescent="0.35">
      <c r="A1916" s="411"/>
      <c r="B1916" s="411"/>
    </row>
    <row r="1917" spans="1:2" x14ac:dyDescent="0.35">
      <c r="A1917" s="411"/>
      <c r="B1917" s="411"/>
    </row>
    <row r="1918" spans="1:2" x14ac:dyDescent="0.35">
      <c r="A1918" s="411"/>
      <c r="B1918" s="411"/>
    </row>
    <row r="1919" spans="1:2" x14ac:dyDescent="0.35">
      <c r="A1919" s="411"/>
      <c r="B1919" s="411"/>
    </row>
    <row r="1920" spans="1:2" x14ac:dyDescent="0.35">
      <c r="A1920" s="411"/>
      <c r="B1920" s="411"/>
    </row>
    <row r="1921" spans="1:2" x14ac:dyDescent="0.35">
      <c r="A1921" s="411"/>
      <c r="B1921" s="411"/>
    </row>
    <row r="1922" spans="1:2" x14ac:dyDescent="0.35">
      <c r="A1922" s="411"/>
      <c r="B1922" s="411"/>
    </row>
    <row r="1923" spans="1:2" x14ac:dyDescent="0.35">
      <c r="A1923" s="411"/>
      <c r="B1923" s="411"/>
    </row>
    <row r="1924" spans="1:2" x14ac:dyDescent="0.35">
      <c r="A1924" s="411"/>
      <c r="B1924" s="411"/>
    </row>
    <row r="1925" spans="1:2" x14ac:dyDescent="0.35">
      <c r="A1925" s="411"/>
      <c r="B1925" s="411"/>
    </row>
    <row r="1926" spans="1:2" x14ac:dyDescent="0.35">
      <c r="A1926" s="411"/>
      <c r="B1926" s="411"/>
    </row>
    <row r="1927" spans="1:2" x14ac:dyDescent="0.35">
      <c r="A1927" s="411"/>
      <c r="B1927" s="411"/>
    </row>
    <row r="1928" spans="1:2" x14ac:dyDescent="0.35">
      <c r="A1928" s="411"/>
      <c r="B1928" s="411"/>
    </row>
    <row r="1929" spans="1:2" x14ac:dyDescent="0.35">
      <c r="A1929" s="411"/>
      <c r="B1929" s="411"/>
    </row>
    <row r="1930" spans="1:2" x14ac:dyDescent="0.35">
      <c r="A1930" s="411"/>
      <c r="B1930" s="411"/>
    </row>
    <row r="1931" spans="1:2" x14ac:dyDescent="0.35">
      <c r="A1931" s="411"/>
      <c r="B1931" s="411"/>
    </row>
    <row r="1932" spans="1:2" x14ac:dyDescent="0.35">
      <c r="A1932" s="411"/>
      <c r="B1932" s="411"/>
    </row>
    <row r="1933" spans="1:2" x14ac:dyDescent="0.35">
      <c r="A1933" s="411"/>
      <c r="B1933" s="411"/>
    </row>
    <row r="1934" spans="1:2" x14ac:dyDescent="0.35">
      <c r="A1934" s="411"/>
      <c r="B1934" s="411"/>
    </row>
    <row r="1935" spans="1:2" x14ac:dyDescent="0.35">
      <c r="A1935" s="411"/>
      <c r="B1935" s="411"/>
    </row>
    <row r="1936" spans="1:2" x14ac:dyDescent="0.35">
      <c r="A1936" s="411"/>
      <c r="B1936" s="411"/>
    </row>
    <row r="1937" spans="1:2" x14ac:dyDescent="0.35">
      <c r="A1937" s="411"/>
      <c r="B1937" s="411"/>
    </row>
    <row r="1938" spans="1:2" x14ac:dyDescent="0.35">
      <c r="A1938" s="411"/>
      <c r="B1938" s="411"/>
    </row>
    <row r="1939" spans="1:2" x14ac:dyDescent="0.35">
      <c r="A1939" s="411"/>
      <c r="B1939" s="411"/>
    </row>
    <row r="1940" spans="1:2" x14ac:dyDescent="0.35">
      <c r="A1940" s="411"/>
      <c r="B1940" s="411"/>
    </row>
    <row r="1941" spans="1:2" x14ac:dyDescent="0.35">
      <c r="A1941" s="411"/>
      <c r="B1941" s="411"/>
    </row>
    <row r="1942" spans="1:2" x14ac:dyDescent="0.35">
      <c r="A1942" s="411"/>
      <c r="B1942" s="411"/>
    </row>
    <row r="1943" spans="1:2" x14ac:dyDescent="0.35">
      <c r="A1943" s="411"/>
      <c r="B1943" s="411"/>
    </row>
    <row r="1944" spans="1:2" x14ac:dyDescent="0.35">
      <c r="A1944" s="411"/>
      <c r="B1944" s="411"/>
    </row>
    <row r="1945" spans="1:2" x14ac:dyDescent="0.35">
      <c r="A1945" s="411"/>
      <c r="B1945" s="411"/>
    </row>
    <row r="1946" spans="1:2" x14ac:dyDescent="0.35">
      <c r="A1946" s="411"/>
      <c r="B1946" s="411"/>
    </row>
    <row r="1947" spans="1:2" x14ac:dyDescent="0.35">
      <c r="A1947" s="411"/>
      <c r="B1947" s="411"/>
    </row>
    <row r="1948" spans="1:2" x14ac:dyDescent="0.35">
      <c r="A1948" s="411"/>
      <c r="B1948" s="411"/>
    </row>
    <row r="1949" spans="1:2" x14ac:dyDescent="0.35">
      <c r="A1949" s="411"/>
      <c r="B1949" s="411"/>
    </row>
    <row r="1950" spans="1:2" x14ac:dyDescent="0.35">
      <c r="A1950" s="411"/>
      <c r="B1950" s="411"/>
    </row>
    <row r="1951" spans="1:2" x14ac:dyDescent="0.35">
      <c r="A1951" s="411"/>
      <c r="B1951" s="411"/>
    </row>
    <row r="1952" spans="1:2" x14ac:dyDescent="0.35">
      <c r="A1952" s="411"/>
      <c r="B1952" s="411"/>
    </row>
    <row r="1953" spans="1:2" x14ac:dyDescent="0.35">
      <c r="A1953" s="411"/>
      <c r="B1953" s="411"/>
    </row>
    <row r="1954" spans="1:2" x14ac:dyDescent="0.35">
      <c r="A1954" s="411"/>
      <c r="B1954" s="411"/>
    </row>
    <row r="1955" spans="1:2" x14ac:dyDescent="0.35">
      <c r="A1955" s="411"/>
      <c r="B1955" s="411"/>
    </row>
    <row r="1956" spans="1:2" x14ac:dyDescent="0.35">
      <c r="A1956" s="411"/>
      <c r="B1956" s="411"/>
    </row>
    <row r="1957" spans="1:2" x14ac:dyDescent="0.35">
      <c r="A1957" s="411"/>
      <c r="B1957" s="411"/>
    </row>
    <row r="1958" spans="1:2" x14ac:dyDescent="0.35">
      <c r="A1958" s="411"/>
      <c r="B1958" s="411"/>
    </row>
    <row r="1959" spans="1:2" x14ac:dyDescent="0.35">
      <c r="A1959" s="411"/>
      <c r="B1959" s="411"/>
    </row>
    <row r="1960" spans="1:2" x14ac:dyDescent="0.35">
      <c r="A1960" s="411"/>
      <c r="B1960" s="411"/>
    </row>
    <row r="1961" spans="1:2" x14ac:dyDescent="0.35">
      <c r="A1961" s="411"/>
      <c r="B1961" s="411"/>
    </row>
    <row r="1962" spans="1:2" x14ac:dyDescent="0.35">
      <c r="A1962" s="411"/>
      <c r="B1962" s="411"/>
    </row>
    <row r="1963" spans="1:2" x14ac:dyDescent="0.35">
      <c r="A1963" s="411"/>
      <c r="B1963" s="411"/>
    </row>
    <row r="1964" spans="1:2" x14ac:dyDescent="0.35">
      <c r="A1964" s="411"/>
      <c r="B1964" s="411"/>
    </row>
    <row r="1965" spans="1:2" x14ac:dyDescent="0.35">
      <c r="A1965" s="411"/>
      <c r="B1965" s="411"/>
    </row>
    <row r="1966" spans="1:2" x14ac:dyDescent="0.35">
      <c r="A1966" s="411"/>
      <c r="B1966" s="411"/>
    </row>
    <row r="1967" spans="1:2" x14ac:dyDescent="0.35">
      <c r="A1967" s="411"/>
      <c r="B1967" s="411"/>
    </row>
    <row r="1968" spans="1:2" x14ac:dyDescent="0.35">
      <c r="A1968" s="411"/>
      <c r="B1968" s="411"/>
    </row>
    <row r="1969" spans="1:2" x14ac:dyDescent="0.35">
      <c r="A1969" s="411"/>
      <c r="B1969" s="411"/>
    </row>
    <row r="1970" spans="1:2" x14ac:dyDescent="0.35">
      <c r="A1970" s="411"/>
      <c r="B1970" s="411"/>
    </row>
    <row r="1971" spans="1:2" x14ac:dyDescent="0.35">
      <c r="A1971" s="411"/>
      <c r="B1971" s="411"/>
    </row>
    <row r="1972" spans="1:2" x14ac:dyDescent="0.35">
      <c r="A1972" s="411"/>
      <c r="B1972" s="411"/>
    </row>
    <row r="1973" spans="1:2" x14ac:dyDescent="0.35">
      <c r="A1973" s="411"/>
      <c r="B1973" s="411"/>
    </row>
    <row r="1974" spans="1:2" x14ac:dyDescent="0.35">
      <c r="A1974" s="411"/>
      <c r="B1974" s="411"/>
    </row>
    <row r="1975" spans="1:2" x14ac:dyDescent="0.35">
      <c r="A1975" s="411"/>
      <c r="B1975" s="411"/>
    </row>
    <row r="1976" spans="1:2" x14ac:dyDescent="0.35">
      <c r="A1976" s="411"/>
      <c r="B1976" s="411"/>
    </row>
    <row r="1977" spans="1:2" x14ac:dyDescent="0.35">
      <c r="A1977" s="411"/>
      <c r="B1977" s="411"/>
    </row>
    <row r="1978" spans="1:2" x14ac:dyDescent="0.35">
      <c r="A1978" s="411"/>
      <c r="B1978" s="411"/>
    </row>
    <row r="1979" spans="1:2" x14ac:dyDescent="0.35">
      <c r="A1979" s="411"/>
      <c r="B1979" s="411"/>
    </row>
    <row r="1980" spans="1:2" x14ac:dyDescent="0.35">
      <c r="A1980" s="411"/>
      <c r="B1980" s="411"/>
    </row>
    <row r="1981" spans="1:2" x14ac:dyDescent="0.35">
      <c r="A1981" s="411"/>
      <c r="B1981" s="411"/>
    </row>
    <row r="1982" spans="1:2" x14ac:dyDescent="0.35">
      <c r="A1982" s="411"/>
      <c r="B1982" s="411"/>
    </row>
    <row r="1983" spans="1:2" x14ac:dyDescent="0.35">
      <c r="A1983" s="411"/>
      <c r="B1983" s="411"/>
    </row>
    <row r="1984" spans="1:2" x14ac:dyDescent="0.35">
      <c r="A1984" s="411"/>
      <c r="B1984" s="411"/>
    </row>
    <row r="1985" spans="1:2" x14ac:dyDescent="0.35">
      <c r="A1985" s="411"/>
      <c r="B1985" s="411"/>
    </row>
    <row r="1986" spans="1:2" x14ac:dyDescent="0.35">
      <c r="A1986" s="411"/>
      <c r="B1986" s="411"/>
    </row>
    <row r="1987" spans="1:2" x14ac:dyDescent="0.35">
      <c r="A1987" s="411"/>
      <c r="B1987" s="411"/>
    </row>
    <row r="1988" spans="1:2" x14ac:dyDescent="0.35">
      <c r="A1988" s="411"/>
      <c r="B1988" s="411"/>
    </row>
    <row r="1989" spans="1:2" x14ac:dyDescent="0.35">
      <c r="A1989" s="411"/>
      <c r="B1989" s="411"/>
    </row>
    <row r="1990" spans="1:2" x14ac:dyDescent="0.35">
      <c r="A1990" s="411"/>
      <c r="B1990" s="411"/>
    </row>
    <row r="1991" spans="1:2" x14ac:dyDescent="0.35">
      <c r="A1991" s="411"/>
      <c r="B1991" s="411"/>
    </row>
    <row r="1992" spans="1:2" x14ac:dyDescent="0.35">
      <c r="A1992" s="411"/>
      <c r="B1992" s="411"/>
    </row>
    <row r="1993" spans="1:2" x14ac:dyDescent="0.35">
      <c r="A1993" s="411"/>
      <c r="B1993" s="411"/>
    </row>
    <row r="1994" spans="1:2" x14ac:dyDescent="0.35">
      <c r="A1994" s="411"/>
      <c r="B1994" s="411"/>
    </row>
    <row r="1995" spans="1:2" x14ac:dyDescent="0.35">
      <c r="A1995" s="411"/>
      <c r="B1995" s="411"/>
    </row>
    <row r="1996" spans="1:2" x14ac:dyDescent="0.35">
      <c r="A1996" s="411"/>
      <c r="B1996" s="411"/>
    </row>
    <row r="1997" spans="1:2" x14ac:dyDescent="0.35">
      <c r="A1997" s="411"/>
      <c r="B1997" s="411"/>
    </row>
    <row r="1998" spans="1:2" x14ac:dyDescent="0.35">
      <c r="A1998" s="411"/>
      <c r="B1998" s="411"/>
    </row>
    <row r="1999" spans="1:2" x14ac:dyDescent="0.35">
      <c r="A1999" s="411"/>
      <c r="B1999" s="411"/>
    </row>
    <row r="2000" spans="1:2" x14ac:dyDescent="0.35">
      <c r="A2000" s="411"/>
      <c r="B2000" s="411"/>
    </row>
    <row r="2001" spans="1:2" x14ac:dyDescent="0.35">
      <c r="A2001" s="411"/>
      <c r="B2001" s="411"/>
    </row>
    <row r="2002" spans="1:2" x14ac:dyDescent="0.35">
      <c r="A2002" s="411"/>
      <c r="B2002" s="411"/>
    </row>
    <row r="2003" spans="1:2" x14ac:dyDescent="0.35">
      <c r="A2003" s="411"/>
      <c r="B2003" s="411"/>
    </row>
    <row r="2004" spans="1:2" x14ac:dyDescent="0.35">
      <c r="A2004" s="411"/>
      <c r="B2004" s="411"/>
    </row>
    <row r="2005" spans="1:2" x14ac:dyDescent="0.35">
      <c r="A2005" s="411"/>
      <c r="B2005" s="411"/>
    </row>
    <row r="2006" spans="1:2" x14ac:dyDescent="0.35">
      <c r="A2006" s="411"/>
      <c r="B2006" s="411"/>
    </row>
    <row r="2007" spans="1:2" x14ac:dyDescent="0.35">
      <c r="A2007" s="411"/>
      <c r="B2007" s="411"/>
    </row>
    <row r="2008" spans="1:2" x14ac:dyDescent="0.35">
      <c r="A2008" s="411"/>
      <c r="B2008" s="411"/>
    </row>
    <row r="2009" spans="1:2" x14ac:dyDescent="0.35">
      <c r="A2009" s="411"/>
      <c r="B2009" s="411"/>
    </row>
    <row r="2010" spans="1:2" x14ac:dyDescent="0.35">
      <c r="A2010" s="411"/>
      <c r="B2010" s="411"/>
    </row>
    <row r="2011" spans="1:2" x14ac:dyDescent="0.35">
      <c r="A2011" s="411"/>
      <c r="B2011" s="411"/>
    </row>
    <row r="2012" spans="1:2" x14ac:dyDescent="0.35">
      <c r="A2012" s="411"/>
      <c r="B2012" s="411"/>
    </row>
    <row r="2013" spans="1:2" x14ac:dyDescent="0.35">
      <c r="A2013" s="411"/>
      <c r="B2013" s="411"/>
    </row>
    <row r="2014" spans="1:2" x14ac:dyDescent="0.35">
      <c r="A2014" s="411"/>
      <c r="B2014" s="411"/>
    </row>
    <row r="2015" spans="1:2" x14ac:dyDescent="0.35">
      <c r="A2015" s="411"/>
      <c r="B2015" s="411"/>
    </row>
    <row r="2016" spans="1:2" x14ac:dyDescent="0.35">
      <c r="A2016" s="411"/>
      <c r="B2016" s="411"/>
    </row>
    <row r="2017" spans="1:2" x14ac:dyDescent="0.35">
      <c r="A2017" s="411"/>
      <c r="B2017" s="411"/>
    </row>
    <row r="2018" spans="1:2" x14ac:dyDescent="0.35">
      <c r="A2018" s="411"/>
      <c r="B2018" s="411"/>
    </row>
    <row r="2019" spans="1:2" x14ac:dyDescent="0.35">
      <c r="A2019" s="411"/>
      <c r="B2019" s="411"/>
    </row>
    <row r="2020" spans="1:2" x14ac:dyDescent="0.35">
      <c r="A2020" s="411"/>
      <c r="B2020" s="411"/>
    </row>
    <row r="2021" spans="1:2" x14ac:dyDescent="0.35">
      <c r="A2021" s="411"/>
      <c r="B2021" s="411"/>
    </row>
    <row r="2022" spans="1:2" x14ac:dyDescent="0.35">
      <c r="A2022" s="411"/>
      <c r="B2022" s="411"/>
    </row>
    <row r="2023" spans="1:2" x14ac:dyDescent="0.35">
      <c r="A2023" s="411"/>
      <c r="B2023" s="411"/>
    </row>
    <row r="2024" spans="1:2" x14ac:dyDescent="0.35">
      <c r="A2024" s="411"/>
      <c r="B2024" s="411"/>
    </row>
    <row r="2025" spans="1:2" x14ac:dyDescent="0.35">
      <c r="A2025" s="411"/>
      <c r="B2025" s="411"/>
    </row>
    <row r="2026" spans="1:2" x14ac:dyDescent="0.35">
      <c r="A2026" s="411"/>
      <c r="B2026" s="411"/>
    </row>
    <row r="2027" spans="1:2" x14ac:dyDescent="0.35">
      <c r="A2027" s="411"/>
      <c r="B2027" s="411"/>
    </row>
    <row r="2028" spans="1:2" x14ac:dyDescent="0.35">
      <c r="A2028" s="411"/>
      <c r="B2028" s="411"/>
    </row>
    <row r="2029" spans="1:2" x14ac:dyDescent="0.35">
      <c r="A2029" s="411"/>
      <c r="B2029" s="411"/>
    </row>
    <row r="2030" spans="1:2" x14ac:dyDescent="0.35">
      <c r="A2030" s="411"/>
      <c r="B2030" s="411"/>
    </row>
    <row r="2031" spans="1:2" x14ac:dyDescent="0.35">
      <c r="A2031" s="411"/>
      <c r="B2031" s="411"/>
    </row>
    <row r="2032" spans="1:2" x14ac:dyDescent="0.35">
      <c r="A2032" s="411"/>
      <c r="B2032" s="411"/>
    </row>
    <row r="2033" spans="1:2" x14ac:dyDescent="0.35">
      <c r="A2033" s="411"/>
      <c r="B2033" s="411"/>
    </row>
    <row r="2034" spans="1:2" x14ac:dyDescent="0.35">
      <c r="A2034" s="411"/>
      <c r="B2034" s="411"/>
    </row>
    <row r="2035" spans="1:2" x14ac:dyDescent="0.35">
      <c r="A2035" s="411"/>
      <c r="B2035" s="411"/>
    </row>
    <row r="2036" spans="1:2" x14ac:dyDescent="0.35">
      <c r="A2036" s="411"/>
      <c r="B2036" s="411"/>
    </row>
    <row r="2037" spans="1:2" x14ac:dyDescent="0.35">
      <c r="A2037" s="411"/>
      <c r="B2037" s="411"/>
    </row>
    <row r="2038" spans="1:2" x14ac:dyDescent="0.35">
      <c r="A2038" s="411"/>
      <c r="B2038" s="411"/>
    </row>
    <row r="2039" spans="1:2" x14ac:dyDescent="0.35">
      <c r="A2039" s="411"/>
      <c r="B2039" s="411"/>
    </row>
    <row r="2040" spans="1:2" x14ac:dyDescent="0.35">
      <c r="A2040" s="411"/>
      <c r="B2040" s="411"/>
    </row>
    <row r="2041" spans="1:2" x14ac:dyDescent="0.35">
      <c r="A2041" s="411"/>
      <c r="B2041" s="411"/>
    </row>
    <row r="2042" spans="1:2" x14ac:dyDescent="0.35">
      <c r="A2042" s="411"/>
      <c r="B2042" s="411"/>
    </row>
    <row r="2043" spans="1:2" x14ac:dyDescent="0.35">
      <c r="A2043" s="411"/>
      <c r="B2043" s="411"/>
    </row>
    <row r="2044" spans="1:2" x14ac:dyDescent="0.35">
      <c r="A2044" s="411"/>
      <c r="B2044" s="411"/>
    </row>
    <row r="2045" spans="1:2" x14ac:dyDescent="0.35">
      <c r="A2045" s="411"/>
      <c r="B2045" s="411"/>
    </row>
    <row r="2046" spans="1:2" x14ac:dyDescent="0.35">
      <c r="A2046" s="411"/>
      <c r="B2046" s="411"/>
    </row>
    <row r="2047" spans="1:2" x14ac:dyDescent="0.35">
      <c r="A2047" s="411"/>
      <c r="B2047" s="411"/>
    </row>
    <row r="2048" spans="1:2" x14ac:dyDescent="0.35">
      <c r="A2048" s="411"/>
      <c r="B2048" s="411"/>
    </row>
    <row r="2049" spans="1:2" x14ac:dyDescent="0.35">
      <c r="A2049" s="411"/>
      <c r="B2049" s="411"/>
    </row>
    <row r="2050" spans="1:2" x14ac:dyDescent="0.35">
      <c r="A2050" s="411"/>
      <c r="B2050" s="411"/>
    </row>
    <row r="2051" spans="1:2" x14ac:dyDescent="0.35">
      <c r="A2051" s="411"/>
      <c r="B2051" s="411"/>
    </row>
    <row r="2052" spans="1:2" x14ac:dyDescent="0.35">
      <c r="A2052" s="411"/>
      <c r="B2052" s="411"/>
    </row>
    <row r="2053" spans="1:2" x14ac:dyDescent="0.35">
      <c r="A2053" s="411"/>
      <c r="B2053" s="411"/>
    </row>
    <row r="2054" spans="1:2" x14ac:dyDescent="0.35">
      <c r="A2054" s="411"/>
      <c r="B2054" s="411"/>
    </row>
    <row r="2055" spans="1:2" x14ac:dyDescent="0.35">
      <c r="A2055" s="411"/>
      <c r="B2055" s="411"/>
    </row>
    <row r="2056" spans="1:2" x14ac:dyDescent="0.35">
      <c r="A2056" s="411"/>
      <c r="B2056" s="411"/>
    </row>
    <row r="2057" spans="1:2" x14ac:dyDescent="0.35">
      <c r="A2057" s="411"/>
      <c r="B2057" s="411"/>
    </row>
    <row r="2058" spans="1:2" x14ac:dyDescent="0.35">
      <c r="A2058" s="411"/>
      <c r="B2058" s="411"/>
    </row>
    <row r="2059" spans="1:2" x14ac:dyDescent="0.35">
      <c r="A2059" s="411"/>
      <c r="B2059" s="411"/>
    </row>
    <row r="2060" spans="1:2" x14ac:dyDescent="0.35">
      <c r="A2060" s="411"/>
      <c r="B2060" s="411"/>
    </row>
    <row r="2061" spans="1:2" x14ac:dyDescent="0.35">
      <c r="A2061" s="411"/>
      <c r="B2061" s="411"/>
    </row>
    <row r="2062" spans="1:2" x14ac:dyDescent="0.35">
      <c r="A2062" s="411"/>
      <c r="B2062" s="411"/>
    </row>
    <row r="2063" spans="1:2" x14ac:dyDescent="0.35">
      <c r="A2063" s="411"/>
      <c r="B2063" s="411"/>
    </row>
    <row r="2064" spans="1:2" x14ac:dyDescent="0.35">
      <c r="A2064" s="411"/>
      <c r="B2064" s="411"/>
    </row>
    <row r="2065" spans="1:2" x14ac:dyDescent="0.35">
      <c r="A2065" s="411"/>
      <c r="B2065" s="411"/>
    </row>
    <row r="2066" spans="1:2" x14ac:dyDescent="0.35">
      <c r="A2066" s="411"/>
      <c r="B2066" s="411"/>
    </row>
    <row r="2067" spans="1:2" x14ac:dyDescent="0.35">
      <c r="A2067" s="411"/>
      <c r="B2067" s="411"/>
    </row>
    <row r="2068" spans="1:2" x14ac:dyDescent="0.35">
      <c r="A2068" s="411"/>
      <c r="B2068" s="411"/>
    </row>
    <row r="2069" spans="1:2" x14ac:dyDescent="0.35">
      <c r="A2069" s="411"/>
      <c r="B2069" s="411"/>
    </row>
    <row r="2070" spans="1:2" x14ac:dyDescent="0.35">
      <c r="A2070" s="411"/>
      <c r="B2070" s="411"/>
    </row>
    <row r="2071" spans="1:2" x14ac:dyDescent="0.35">
      <c r="A2071" s="411"/>
      <c r="B2071" s="411"/>
    </row>
    <row r="2072" spans="1:2" x14ac:dyDescent="0.35">
      <c r="A2072" s="411"/>
      <c r="B2072" s="411"/>
    </row>
    <row r="2073" spans="1:2" x14ac:dyDescent="0.35">
      <c r="A2073" s="411"/>
      <c r="B2073" s="411"/>
    </row>
    <row r="2074" spans="1:2" x14ac:dyDescent="0.35">
      <c r="A2074" s="411"/>
      <c r="B2074" s="411"/>
    </row>
    <row r="2075" spans="1:2" x14ac:dyDescent="0.35">
      <c r="A2075" s="411"/>
      <c r="B2075" s="411"/>
    </row>
    <row r="2076" spans="1:2" x14ac:dyDescent="0.35">
      <c r="A2076" s="411"/>
      <c r="B2076" s="411"/>
    </row>
    <row r="2077" spans="1:2" x14ac:dyDescent="0.35">
      <c r="A2077" s="411"/>
      <c r="B2077" s="411"/>
    </row>
    <row r="2078" spans="1:2" x14ac:dyDescent="0.35">
      <c r="A2078" s="411"/>
      <c r="B2078" s="411"/>
    </row>
    <row r="2079" spans="1:2" x14ac:dyDescent="0.35">
      <c r="A2079" s="411"/>
      <c r="B2079" s="411"/>
    </row>
  </sheetData>
  <mergeCells count="5">
    <mergeCell ref="A1:O1"/>
    <mergeCell ref="A2:O2"/>
    <mergeCell ref="A3:O3"/>
    <mergeCell ref="A4:O4"/>
    <mergeCell ref="A20:O21"/>
  </mergeCells>
  <printOptions horizontalCentered="1"/>
  <pageMargins left="0.25" right="0.25" top="0.5" bottom="0.5" header="0.5" footer="0.5"/>
  <pageSetup scale="6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89E6-4D7F-4B14-B044-23C297BEA97C}">
  <dimension ref="A1:AF180"/>
  <sheetViews>
    <sheetView showOutlineSymbols="0" view="pageBreakPreview" topLeftCell="A4" zoomScaleSheetLayoutView="100" workbookViewId="0">
      <selection activeCell="H9" sqref="H9"/>
    </sheetView>
  </sheetViews>
  <sheetFormatPr defaultColWidth="9.6640625" defaultRowHeight="17.25" x14ac:dyDescent="0.3"/>
  <cols>
    <col min="1" max="1" width="16.33203125" style="40" customWidth="1"/>
    <col min="2" max="2" width="24.21875" style="40" customWidth="1"/>
    <col min="3" max="3" width="2" style="40" customWidth="1"/>
    <col min="4" max="4" width="20.77734375" style="40" customWidth="1"/>
    <col min="5" max="5" width="2" style="40" customWidth="1"/>
    <col min="6" max="7" width="20.77734375" style="40" customWidth="1"/>
    <col min="8" max="8" width="12.21875" style="40" customWidth="1"/>
    <col min="9" max="16384" width="9.6640625" style="40"/>
  </cols>
  <sheetData>
    <row r="1" spans="1:32" ht="29.25" x14ac:dyDescent="0.45">
      <c r="B1" s="41" t="s">
        <v>5</v>
      </c>
      <c r="C1" s="41"/>
      <c r="D1" s="41"/>
      <c r="E1" s="41"/>
      <c r="F1" s="41"/>
      <c r="G1" s="42"/>
    </row>
    <row r="2" spans="1:32" ht="26.25" x14ac:dyDescent="0.4">
      <c r="B2" s="43" t="s">
        <v>15</v>
      </c>
      <c r="C2" s="43"/>
      <c r="D2" s="43"/>
      <c r="E2" s="43"/>
      <c r="F2" s="43"/>
      <c r="G2" s="42"/>
    </row>
    <row r="3" spans="1:32" ht="22.5" x14ac:dyDescent="0.35">
      <c r="B3" s="44" t="s">
        <v>16</v>
      </c>
      <c r="C3" s="44"/>
      <c r="D3" s="44"/>
      <c r="E3" s="44"/>
      <c r="F3" s="44"/>
      <c r="G3" s="42"/>
      <c r="H3" s="45"/>
    </row>
    <row r="4" spans="1:32" ht="16.5" customHeight="1" x14ac:dyDescent="0.35">
      <c r="B4" s="46"/>
      <c r="C4" s="42"/>
      <c r="D4" s="42"/>
      <c r="E4" s="42"/>
      <c r="F4" s="42"/>
      <c r="G4" s="42"/>
      <c r="H4" s="45"/>
    </row>
    <row r="5" spans="1:32" ht="19.5" x14ac:dyDescent="0.3">
      <c r="B5" s="47" t="s">
        <v>14</v>
      </c>
      <c r="C5" s="47"/>
      <c r="D5" s="47"/>
      <c r="E5" s="47"/>
      <c r="F5" s="47"/>
      <c r="G5" s="42"/>
      <c r="H5" s="45"/>
    </row>
    <row r="6" spans="1:32" ht="16.5" customHeight="1" x14ac:dyDescent="0.3">
      <c r="A6" s="48"/>
      <c r="B6" s="42"/>
      <c r="C6" s="42"/>
      <c r="D6" s="42"/>
      <c r="E6" s="42"/>
      <c r="F6" s="42"/>
      <c r="G6" s="42"/>
      <c r="H6" s="45"/>
    </row>
    <row r="7" spans="1:32" ht="16.5" customHeight="1" x14ac:dyDescent="0.3">
      <c r="A7" s="48"/>
      <c r="B7" s="42"/>
      <c r="C7" s="42"/>
      <c r="D7" s="42"/>
      <c r="E7" s="42"/>
      <c r="F7" s="42"/>
      <c r="G7" s="42"/>
      <c r="H7" s="45"/>
    </row>
    <row r="8" spans="1:32" ht="16.5" customHeight="1" x14ac:dyDescent="0.3">
      <c r="C8" s="49"/>
      <c r="D8" s="42"/>
      <c r="E8" s="49"/>
    </row>
    <row r="9" spans="1:32" ht="30" customHeight="1" thickBot="1" x14ac:dyDescent="0.35">
      <c r="B9" s="50" t="s">
        <v>17</v>
      </c>
      <c r="C9" s="51"/>
      <c r="D9" s="52" t="s">
        <v>18</v>
      </c>
      <c r="E9" s="53"/>
      <c r="F9" s="52" t="s">
        <v>19</v>
      </c>
    </row>
    <row r="10" spans="1:32" ht="17.25" customHeight="1" x14ac:dyDescent="0.3">
      <c r="C10" s="49"/>
      <c r="D10" s="54"/>
      <c r="E10" s="49"/>
      <c r="F10" s="54"/>
    </row>
    <row r="11" spans="1:32" ht="19.5" customHeight="1" x14ac:dyDescent="0.3">
      <c r="B11" s="55" t="s">
        <v>20</v>
      </c>
      <c r="C11" s="49"/>
      <c r="D11" s="56">
        <f>'Rev Summ'!O13</f>
        <v>40139033</v>
      </c>
      <c r="E11" s="57"/>
      <c r="F11" s="58">
        <f>'Graph Compare'!E39</f>
        <v>0.21499935595053923</v>
      </c>
      <c r="G11" s="59"/>
      <c r="H11" s="60"/>
      <c r="J11" s="45"/>
      <c r="K11" s="45"/>
    </row>
    <row r="12" spans="1:32" ht="19.5" customHeight="1" x14ac:dyDescent="0.3">
      <c r="B12" s="55" t="s">
        <v>21</v>
      </c>
      <c r="C12" s="49"/>
      <c r="D12" s="61">
        <f>+'Rev Summ'!O15</f>
        <v>33038685</v>
      </c>
      <c r="E12" s="62"/>
      <c r="F12" s="58">
        <f>'Graph Compare'!E40</f>
        <v>0.17706729257161577</v>
      </c>
      <c r="G12" s="59"/>
      <c r="H12" s="60"/>
      <c r="J12" s="45"/>
      <c r="K12" s="45"/>
    </row>
    <row r="13" spans="1:32" ht="19.5" customHeight="1" x14ac:dyDescent="0.3">
      <c r="B13" s="55" t="s">
        <v>22</v>
      </c>
      <c r="C13" s="49"/>
      <c r="D13" s="61">
        <f>+'Rev Summ'!O17</f>
        <v>26617493</v>
      </c>
      <c r="E13" s="62"/>
      <c r="F13" s="58">
        <f>'Graph Compare'!E41</f>
        <v>0.14257303737282326</v>
      </c>
      <c r="G13" s="59"/>
      <c r="H13" s="60"/>
      <c r="J13" s="45"/>
      <c r="K13" s="45"/>
      <c r="AF13" s="40">
        <v>38583036</v>
      </c>
    </row>
    <row r="14" spans="1:32" ht="19.5" customHeight="1" x14ac:dyDescent="0.3">
      <c r="B14" s="55" t="s">
        <v>23</v>
      </c>
      <c r="C14" s="49"/>
      <c r="D14" s="61">
        <f>+'Rev Summ'!O19</f>
        <v>65888360</v>
      </c>
      <c r="E14" s="62"/>
      <c r="F14" s="58">
        <f>'Graph Compare'!E42</f>
        <v>0.35292217838524587</v>
      </c>
      <c r="G14" s="59"/>
      <c r="H14" s="60"/>
      <c r="J14" s="45"/>
      <c r="K14" s="45"/>
    </row>
    <row r="15" spans="1:32" ht="19.5" x14ac:dyDescent="0.3">
      <c r="B15" s="55" t="s">
        <v>24</v>
      </c>
      <c r="C15" s="49"/>
      <c r="D15" s="61">
        <f>+'Rev Summ'!O21</f>
        <v>7939699</v>
      </c>
      <c r="E15" s="62"/>
      <c r="F15" s="58">
        <f>'Graph Compare'!E43</f>
        <v>4.2527934627651351E-2</v>
      </c>
      <c r="G15" s="59"/>
      <c r="H15" s="60"/>
      <c r="J15" s="45"/>
      <c r="K15" s="45"/>
    </row>
    <row r="16" spans="1:32" ht="19.5" x14ac:dyDescent="0.3">
      <c r="B16" s="55" t="s">
        <v>25</v>
      </c>
      <c r="D16" s="63">
        <f>'Rev Summ'!O23</f>
        <v>4082685</v>
      </c>
      <c r="F16" s="58">
        <f>'Graph Compare'!E44</f>
        <v>2.1868355561752751E-2</v>
      </c>
      <c r="G16" s="59"/>
      <c r="H16" s="60"/>
      <c r="J16" s="45"/>
      <c r="K16" s="45"/>
    </row>
    <row r="17" spans="1:32" ht="19.5" x14ac:dyDescent="0.3">
      <c r="B17" s="55" t="s">
        <v>26</v>
      </c>
      <c r="C17" s="49"/>
      <c r="D17" s="61">
        <f>+'Rev Summ'!O27</f>
        <v>8987781</v>
      </c>
      <c r="E17" s="62"/>
      <c r="F17" s="58">
        <f>'Graph Compare'!E45</f>
        <v>4.8041845530371725E-2</v>
      </c>
      <c r="G17" s="59"/>
      <c r="H17" s="60"/>
      <c r="J17" s="45"/>
      <c r="K17" s="45"/>
    </row>
    <row r="18" spans="1:32" ht="18" thickBot="1" x14ac:dyDescent="0.35">
      <c r="C18" s="49"/>
      <c r="D18" s="62"/>
      <c r="E18" s="62"/>
      <c r="F18" s="64"/>
      <c r="G18" s="65"/>
      <c r="H18" s="65"/>
    </row>
    <row r="19" spans="1:32" ht="20.25" customHeight="1" thickBot="1" x14ac:dyDescent="0.35">
      <c r="B19" s="66" t="s">
        <v>27</v>
      </c>
      <c r="C19" s="67"/>
      <c r="D19" s="68">
        <f>SUM(D11:D17)</f>
        <v>186693736</v>
      </c>
      <c r="E19" s="69"/>
      <c r="F19" s="70">
        <f>(SUM(F11:F17))</f>
        <v>0.99999999999999989</v>
      </c>
      <c r="G19" s="71"/>
      <c r="H19" s="71"/>
    </row>
    <row r="20" spans="1:32" ht="18" thickTop="1" x14ac:dyDescent="0.3">
      <c r="C20" s="49"/>
      <c r="E20" s="49"/>
      <c r="G20" s="59"/>
      <c r="H20" s="59"/>
    </row>
    <row r="22" spans="1:32" x14ac:dyDescent="0.3">
      <c r="A22" s="72"/>
      <c r="C22" s="73"/>
      <c r="D22" s="73"/>
      <c r="E22" s="73"/>
      <c r="F22" s="73"/>
      <c r="G22" s="72"/>
    </row>
    <row r="24" spans="1:32" x14ac:dyDescent="0.3">
      <c r="A24" s="72"/>
      <c r="B24" s="72"/>
      <c r="C24" s="72"/>
      <c r="D24" s="72"/>
      <c r="E24" s="72"/>
      <c r="F24" s="72"/>
      <c r="G24" s="72"/>
    </row>
    <row r="25" spans="1:32" x14ac:dyDescent="0.3">
      <c r="A25" s="72"/>
      <c r="B25" s="72"/>
      <c r="C25" s="72"/>
      <c r="D25" s="72"/>
      <c r="E25" s="72"/>
      <c r="F25" s="72"/>
      <c r="G25" s="72"/>
    </row>
    <row r="26" spans="1:32" x14ac:dyDescent="0.3">
      <c r="A26" s="72"/>
      <c r="B26" s="72"/>
      <c r="C26" s="72"/>
      <c r="D26" s="72"/>
      <c r="E26" s="72"/>
      <c r="F26" s="72"/>
      <c r="G26" s="72"/>
    </row>
    <row r="27" spans="1:32" x14ac:dyDescent="0.3">
      <c r="A27" s="72"/>
      <c r="B27" s="72"/>
      <c r="C27" s="72"/>
      <c r="D27" s="72"/>
      <c r="E27" s="72"/>
      <c r="F27" s="72"/>
      <c r="G27" s="72"/>
    </row>
    <row r="28" spans="1:32" x14ac:dyDescent="0.3">
      <c r="A28" s="72"/>
      <c r="B28" s="72"/>
      <c r="C28" s="72"/>
      <c r="D28" s="72"/>
      <c r="E28" s="72"/>
      <c r="F28" s="72"/>
      <c r="G28" s="72"/>
    </row>
    <row r="29" spans="1:32" x14ac:dyDescent="0.3">
      <c r="A29" s="72"/>
      <c r="B29" s="72"/>
      <c r="C29" s="72"/>
      <c r="D29" s="72"/>
      <c r="E29" s="72"/>
      <c r="F29" s="72"/>
      <c r="G29" s="72"/>
      <c r="AF29" s="40">
        <v>467199</v>
      </c>
    </row>
    <row r="30" spans="1:32" x14ac:dyDescent="0.3">
      <c r="A30" s="72"/>
      <c r="B30" s="72"/>
      <c r="C30" s="72"/>
      <c r="D30" s="72"/>
      <c r="E30" s="72"/>
      <c r="F30" s="72"/>
      <c r="G30" s="72"/>
      <c r="AF30" s="40">
        <v>1921405</v>
      </c>
    </row>
    <row r="31" spans="1:32" x14ac:dyDescent="0.3">
      <c r="A31" s="72"/>
      <c r="B31" s="72"/>
      <c r="C31" s="72"/>
      <c r="D31" s="72"/>
      <c r="E31" s="72"/>
      <c r="F31" s="72"/>
      <c r="G31" s="72"/>
    </row>
    <row r="32" spans="1:32" x14ac:dyDescent="0.3">
      <c r="A32" s="72"/>
      <c r="B32" s="72"/>
      <c r="C32" s="72"/>
      <c r="D32" s="72"/>
      <c r="E32" s="72"/>
      <c r="F32" s="72"/>
      <c r="G32" s="72"/>
    </row>
    <row r="33" spans="1:7" x14ac:dyDescent="0.3">
      <c r="A33" s="72"/>
      <c r="B33" s="72"/>
      <c r="C33" s="72"/>
      <c r="D33" s="72"/>
      <c r="E33" s="72"/>
      <c r="F33" s="72"/>
      <c r="G33" s="72"/>
    </row>
    <row r="34" spans="1:7" x14ac:dyDescent="0.3">
      <c r="A34" s="72"/>
      <c r="B34" s="72"/>
      <c r="C34" s="72"/>
      <c r="D34" s="72"/>
      <c r="E34" s="72"/>
      <c r="F34" s="72"/>
      <c r="G34" s="72"/>
    </row>
    <row r="35" spans="1:7" x14ac:dyDescent="0.3">
      <c r="A35" s="72"/>
      <c r="B35" s="72"/>
      <c r="C35" s="72"/>
      <c r="D35" s="72"/>
      <c r="E35" s="72"/>
      <c r="F35" s="72"/>
      <c r="G35" s="72"/>
    </row>
    <row r="36" spans="1:7" x14ac:dyDescent="0.3">
      <c r="A36" s="72"/>
      <c r="B36" s="72"/>
      <c r="C36" s="72"/>
      <c r="D36" s="72"/>
      <c r="E36" s="72"/>
      <c r="F36" s="72"/>
      <c r="G36" s="72"/>
    </row>
    <row r="37" spans="1:7" x14ac:dyDescent="0.3">
      <c r="A37" s="72"/>
      <c r="B37" s="72"/>
      <c r="C37" s="72"/>
      <c r="D37" s="72"/>
      <c r="E37" s="72"/>
      <c r="F37" s="72"/>
      <c r="G37" s="72"/>
    </row>
    <row r="38" spans="1:7" x14ac:dyDescent="0.3">
      <c r="A38" s="72"/>
      <c r="B38" s="72"/>
      <c r="C38" s="72"/>
      <c r="D38" s="72"/>
      <c r="E38" s="72"/>
      <c r="F38" s="72"/>
      <c r="G38" s="72"/>
    </row>
    <row r="39" spans="1:7" x14ac:dyDescent="0.3">
      <c r="A39" s="72"/>
      <c r="B39" s="72"/>
      <c r="C39" s="72"/>
      <c r="D39" s="72"/>
      <c r="E39" s="72"/>
      <c r="F39" s="72"/>
      <c r="G39" s="72"/>
    </row>
    <row r="40" spans="1:7" x14ac:dyDescent="0.3">
      <c r="A40" s="72"/>
      <c r="B40" s="72"/>
      <c r="C40" s="72"/>
      <c r="D40" s="72"/>
      <c r="E40" s="72"/>
      <c r="F40" s="72"/>
      <c r="G40" s="72"/>
    </row>
    <row r="41" spans="1:7" x14ac:dyDescent="0.3">
      <c r="A41" s="72"/>
      <c r="B41" s="72"/>
      <c r="C41" s="72"/>
      <c r="D41" s="72"/>
      <c r="E41" s="72"/>
      <c r="F41" s="72"/>
      <c r="G41" s="72"/>
    </row>
    <row r="42" spans="1:7" x14ac:dyDescent="0.3">
      <c r="A42" s="72"/>
      <c r="B42" s="72"/>
      <c r="C42" s="72"/>
      <c r="D42" s="72"/>
      <c r="E42" s="72"/>
      <c r="F42" s="72"/>
      <c r="G42" s="72"/>
    </row>
    <row r="43" spans="1:7" x14ac:dyDescent="0.3">
      <c r="A43" s="72"/>
      <c r="B43" s="72"/>
      <c r="C43" s="72"/>
      <c r="D43" s="72"/>
      <c r="E43" s="72"/>
      <c r="F43" s="72"/>
      <c r="G43" s="72"/>
    </row>
    <row r="44" spans="1:7" x14ac:dyDescent="0.3">
      <c r="A44" s="72"/>
      <c r="B44" s="72"/>
      <c r="C44" s="72"/>
      <c r="D44" s="72"/>
      <c r="E44" s="72"/>
      <c r="F44" s="72"/>
      <c r="G44" s="72"/>
    </row>
    <row r="45" spans="1:7" x14ac:dyDescent="0.3">
      <c r="A45" s="72"/>
      <c r="B45" s="72"/>
      <c r="C45" s="72"/>
      <c r="D45" s="72"/>
      <c r="E45" s="72"/>
      <c r="F45" s="72"/>
      <c r="G45" s="72"/>
    </row>
    <row r="46" spans="1:7" x14ac:dyDescent="0.3">
      <c r="A46" s="72"/>
      <c r="B46" s="72"/>
      <c r="C46" s="72"/>
      <c r="D46" s="72"/>
      <c r="E46" s="72"/>
      <c r="F46" s="72"/>
      <c r="G46" s="72"/>
    </row>
    <row r="47" spans="1:7" x14ac:dyDescent="0.3">
      <c r="A47" s="72"/>
      <c r="B47" s="72"/>
      <c r="C47" s="72"/>
      <c r="D47" s="72"/>
      <c r="E47" s="72"/>
      <c r="F47" s="72"/>
      <c r="G47" s="72"/>
    </row>
    <row r="50" spans="1:32" ht="16.5" customHeight="1" x14ac:dyDescent="0.3">
      <c r="D50" s="54"/>
      <c r="E50" s="54"/>
      <c r="F50" s="54"/>
    </row>
    <row r="51" spans="1:32" ht="16.5" customHeight="1" x14ac:dyDescent="0.3">
      <c r="D51" s="54"/>
      <c r="E51" s="54"/>
      <c r="F51" s="54"/>
    </row>
    <row r="52" spans="1:32" ht="16.5" customHeight="1" x14ac:dyDescent="0.3">
      <c r="D52" s="54"/>
      <c r="E52" s="54"/>
      <c r="F52" s="54"/>
    </row>
    <row r="53" spans="1:32" ht="16.5" customHeight="1" x14ac:dyDescent="0.3">
      <c r="B53" s="427" t="s">
        <v>20</v>
      </c>
      <c r="C53" s="428"/>
      <c r="D53" s="429">
        <f>D11</f>
        <v>40139033</v>
      </c>
      <c r="E53" s="430"/>
      <c r="F53" s="431">
        <f>+F11</f>
        <v>0.21499935595053923</v>
      </c>
    </row>
    <row r="54" spans="1:32" ht="16.5" customHeight="1" x14ac:dyDescent="0.3">
      <c r="B54" s="427" t="s">
        <v>21</v>
      </c>
      <c r="C54" s="428"/>
      <c r="D54" s="429">
        <f t="shared" ref="D54:D59" si="0">D12</f>
        <v>33038685</v>
      </c>
      <c r="E54" s="432"/>
      <c r="F54" s="431">
        <f t="shared" ref="F54:F59" si="1">+F12</f>
        <v>0.17706729257161577</v>
      </c>
    </row>
    <row r="55" spans="1:32" ht="16.5" customHeight="1" x14ac:dyDescent="0.3">
      <c r="B55" s="427" t="s">
        <v>22</v>
      </c>
      <c r="C55" s="428"/>
      <c r="D55" s="429">
        <f t="shared" si="0"/>
        <v>26617493</v>
      </c>
      <c r="E55" s="432"/>
      <c r="F55" s="431">
        <f t="shared" si="1"/>
        <v>0.14257303737282326</v>
      </c>
    </row>
    <row r="56" spans="1:32" ht="16.5" customHeight="1" x14ac:dyDescent="0.3">
      <c r="B56" s="427" t="s">
        <v>23</v>
      </c>
      <c r="C56" s="428"/>
      <c r="D56" s="429">
        <f t="shared" si="0"/>
        <v>65888360</v>
      </c>
      <c r="E56" s="432"/>
      <c r="F56" s="431">
        <f t="shared" si="1"/>
        <v>0.35292217838524587</v>
      </c>
    </row>
    <row r="57" spans="1:32" ht="16.5" customHeight="1" x14ac:dyDescent="0.3">
      <c r="B57" s="427" t="s">
        <v>24</v>
      </c>
      <c r="C57" s="428"/>
      <c r="D57" s="429">
        <f t="shared" si="0"/>
        <v>7939699</v>
      </c>
      <c r="E57" s="432"/>
      <c r="F57" s="431">
        <f t="shared" si="1"/>
        <v>4.2527934627651351E-2</v>
      </c>
    </row>
    <row r="58" spans="1:32" x14ac:dyDescent="0.3">
      <c r="B58" s="427" t="s">
        <v>25</v>
      </c>
      <c r="C58" s="427"/>
      <c r="D58" s="429">
        <f t="shared" si="0"/>
        <v>4082685</v>
      </c>
      <c r="E58" s="427"/>
      <c r="F58" s="431">
        <f t="shared" si="1"/>
        <v>2.1868355561752751E-2</v>
      </c>
    </row>
    <row r="59" spans="1:32" x14ac:dyDescent="0.3">
      <c r="A59" s="65"/>
      <c r="B59" s="427" t="s">
        <v>26</v>
      </c>
      <c r="C59" s="428"/>
      <c r="D59" s="429">
        <f t="shared" si="0"/>
        <v>8987781</v>
      </c>
      <c r="E59" s="432"/>
      <c r="F59" s="431">
        <f t="shared" si="1"/>
        <v>4.8041845530371725E-2</v>
      </c>
      <c r="G59" s="65"/>
    </row>
    <row r="60" spans="1:32" x14ac:dyDescent="0.3">
      <c r="B60" s="427"/>
      <c r="C60" s="428"/>
      <c r="D60" s="433"/>
      <c r="E60" s="432"/>
      <c r="F60" s="431"/>
    </row>
    <row r="61" spans="1:32" x14ac:dyDescent="0.3">
      <c r="B61" s="434" t="s">
        <v>27</v>
      </c>
      <c r="C61" s="435"/>
      <c r="D61" s="436">
        <f>SUM(D53:D59)</f>
        <v>186693736</v>
      </c>
      <c r="E61" s="437"/>
      <c r="F61" s="438">
        <f>SUM(F53:F59)</f>
        <v>0.99999999999999989</v>
      </c>
    </row>
    <row r="62" spans="1:32" x14ac:dyDescent="0.3">
      <c r="D62" s="65"/>
      <c r="E62" s="65"/>
    </row>
    <row r="63" spans="1:32" x14ac:dyDescent="0.3">
      <c r="AF63" s="40">
        <v>1724018</v>
      </c>
    </row>
    <row r="64" spans="1:32" x14ac:dyDescent="0.3">
      <c r="AF64" s="40">
        <v>102516</v>
      </c>
    </row>
    <row r="65" spans="4:32" x14ac:dyDescent="0.3">
      <c r="AF65" s="40">
        <v>167548</v>
      </c>
    </row>
    <row r="66" spans="4:32" x14ac:dyDescent="0.3">
      <c r="D66" s="74"/>
      <c r="E66" s="65"/>
      <c r="F66" s="45"/>
    </row>
    <row r="67" spans="4:32" x14ac:dyDescent="0.3">
      <c r="D67" s="74"/>
      <c r="E67" s="65"/>
      <c r="F67" s="45"/>
      <c r="G67" s="75"/>
      <c r="AF67" s="40">
        <v>600000</v>
      </c>
    </row>
    <row r="68" spans="4:32" x14ac:dyDescent="0.3">
      <c r="D68" s="76"/>
      <c r="F68" s="45"/>
    </row>
    <row r="69" spans="4:32" x14ac:dyDescent="0.3">
      <c r="D69" s="76"/>
      <c r="F69" s="45"/>
      <c r="AF69" s="40">
        <v>83146</v>
      </c>
    </row>
    <row r="70" spans="4:32" x14ac:dyDescent="0.3">
      <c r="D70" s="76"/>
      <c r="F70" s="45"/>
    </row>
    <row r="71" spans="4:32" x14ac:dyDescent="0.3">
      <c r="D71" s="76"/>
      <c r="F71" s="45"/>
    </row>
    <row r="72" spans="4:32" x14ac:dyDescent="0.3">
      <c r="D72" s="65"/>
      <c r="E72" s="65"/>
    </row>
    <row r="82" spans="1:8" x14ac:dyDescent="0.3">
      <c r="D82" s="65"/>
      <c r="E82" s="65"/>
    </row>
    <row r="84" spans="1:8" x14ac:dyDescent="0.3">
      <c r="A84" s="54"/>
      <c r="B84" s="54"/>
      <c r="C84" s="54"/>
      <c r="D84" s="54"/>
      <c r="E84" s="54"/>
      <c r="F84" s="54"/>
      <c r="G84" s="54"/>
      <c r="H84" s="54"/>
    </row>
    <row r="85" spans="1:8" x14ac:dyDescent="0.3">
      <c r="A85" s="54"/>
      <c r="B85" s="54"/>
      <c r="C85" s="54"/>
      <c r="D85" s="54"/>
      <c r="E85" s="54"/>
      <c r="F85" s="54"/>
      <c r="G85" s="54"/>
      <c r="H85" s="54"/>
    </row>
    <row r="86" spans="1:8" x14ac:dyDescent="0.3">
      <c r="A86" s="54"/>
      <c r="B86" s="54"/>
      <c r="C86" s="54"/>
      <c r="D86" s="77"/>
      <c r="E86" s="77"/>
      <c r="F86" s="78"/>
      <c r="G86" s="54"/>
      <c r="H86" s="54"/>
    </row>
    <row r="87" spans="1:8" x14ac:dyDescent="0.3">
      <c r="A87" s="54"/>
      <c r="B87" s="54"/>
      <c r="C87" s="54"/>
      <c r="D87" s="77"/>
      <c r="E87" s="77"/>
      <c r="F87" s="78"/>
      <c r="G87" s="54"/>
      <c r="H87" s="54"/>
    </row>
    <row r="88" spans="1:8" x14ac:dyDescent="0.3">
      <c r="A88" s="54"/>
      <c r="B88" s="54"/>
      <c r="C88" s="54"/>
      <c r="D88" s="77"/>
      <c r="E88" s="77"/>
      <c r="F88" s="78"/>
      <c r="G88" s="54"/>
      <c r="H88" s="54"/>
    </row>
    <row r="89" spans="1:8" x14ac:dyDescent="0.3">
      <c r="A89" s="54"/>
      <c r="B89" s="54"/>
      <c r="C89" s="54"/>
      <c r="D89" s="77"/>
      <c r="E89" s="77"/>
      <c r="F89" s="78"/>
      <c r="G89" s="54"/>
      <c r="H89" s="54"/>
    </row>
    <row r="90" spans="1:8" x14ac:dyDescent="0.3">
      <c r="A90" s="54"/>
      <c r="B90" s="54"/>
      <c r="C90" s="54"/>
      <c r="D90" s="77"/>
      <c r="E90" s="77"/>
      <c r="F90" s="78"/>
      <c r="G90" s="54"/>
      <c r="H90" s="54"/>
    </row>
    <row r="91" spans="1:8" x14ac:dyDescent="0.3">
      <c r="A91" s="54"/>
      <c r="B91" s="54"/>
      <c r="C91" s="54"/>
      <c r="D91" s="77"/>
      <c r="E91" s="77"/>
      <c r="F91" s="78"/>
      <c r="G91" s="54"/>
      <c r="H91" s="54"/>
    </row>
    <row r="92" spans="1:8" x14ac:dyDescent="0.3">
      <c r="A92" s="54"/>
      <c r="B92" s="54"/>
      <c r="C92" s="54"/>
      <c r="D92" s="77"/>
      <c r="E92" s="77"/>
      <c r="F92" s="54"/>
      <c r="G92" s="54"/>
      <c r="H92" s="54"/>
    </row>
    <row r="93" spans="1:8" x14ac:dyDescent="0.3">
      <c r="A93" s="54"/>
      <c r="B93" s="54"/>
      <c r="C93" s="54"/>
      <c r="D93" s="77"/>
      <c r="E93" s="77"/>
      <c r="F93" s="78"/>
      <c r="G93" s="54"/>
      <c r="H93" s="54"/>
    </row>
    <row r="94" spans="1:8" x14ac:dyDescent="0.3">
      <c r="A94" s="54"/>
      <c r="B94" s="54"/>
      <c r="C94" s="54"/>
      <c r="D94" s="54"/>
      <c r="E94" s="54"/>
      <c r="F94" s="54"/>
      <c r="G94" s="54"/>
      <c r="H94" s="54"/>
    </row>
    <row r="95" spans="1:8" x14ac:dyDescent="0.3">
      <c r="A95" s="54"/>
      <c r="B95" s="54"/>
      <c r="C95" s="54"/>
      <c r="D95" s="54"/>
      <c r="E95" s="54"/>
      <c r="F95" s="54"/>
      <c r="G95" s="54"/>
      <c r="H95" s="54"/>
    </row>
    <row r="96" spans="1:8" x14ac:dyDescent="0.3">
      <c r="A96" s="54"/>
      <c r="B96" s="54"/>
      <c r="C96" s="54"/>
      <c r="D96" s="54"/>
      <c r="E96" s="54"/>
      <c r="F96" s="54"/>
      <c r="G96" s="54"/>
      <c r="H96" s="54"/>
    </row>
    <row r="97" spans="1:8" x14ac:dyDescent="0.3">
      <c r="A97" s="54"/>
      <c r="B97" s="54"/>
      <c r="C97" s="54"/>
      <c r="D97" s="54"/>
      <c r="E97" s="54"/>
      <c r="F97" s="54"/>
      <c r="G97" s="54"/>
      <c r="H97" s="54"/>
    </row>
    <row r="98" spans="1:8" x14ac:dyDescent="0.3">
      <c r="A98" s="54"/>
      <c r="B98" s="54"/>
      <c r="C98" s="54"/>
      <c r="D98" s="54"/>
      <c r="E98" s="54"/>
      <c r="F98" s="54"/>
      <c r="G98" s="54"/>
      <c r="H98" s="54"/>
    </row>
    <row r="99" spans="1:8" x14ac:dyDescent="0.3">
      <c r="A99" s="54"/>
      <c r="B99" s="54"/>
      <c r="C99" s="54"/>
      <c r="D99" s="54"/>
      <c r="E99" s="54"/>
      <c r="F99" s="54"/>
      <c r="G99" s="54"/>
      <c r="H99" s="54"/>
    </row>
    <row r="100" spans="1:8" x14ac:dyDescent="0.3">
      <c r="A100" s="54"/>
      <c r="B100" s="54"/>
      <c r="C100" s="54"/>
      <c r="D100" s="54"/>
      <c r="E100" s="54"/>
      <c r="F100" s="54"/>
      <c r="G100" s="54"/>
      <c r="H100" s="54"/>
    </row>
    <row r="101" spans="1:8" x14ac:dyDescent="0.3">
      <c r="A101" s="54"/>
      <c r="B101" s="54"/>
      <c r="C101" s="54"/>
      <c r="D101" s="54"/>
      <c r="E101" s="54"/>
      <c r="F101" s="54"/>
      <c r="G101" s="54"/>
      <c r="H101" s="54"/>
    </row>
    <row r="102" spans="1:8" x14ac:dyDescent="0.3">
      <c r="A102" s="54"/>
      <c r="B102" s="54"/>
      <c r="C102" s="54"/>
      <c r="D102" s="54"/>
      <c r="E102" s="54"/>
      <c r="F102" s="54"/>
      <c r="G102" s="54"/>
      <c r="H102" s="54"/>
    </row>
    <row r="103" spans="1:8" x14ac:dyDescent="0.3">
      <c r="A103" s="54"/>
      <c r="B103" s="54"/>
      <c r="C103" s="54"/>
      <c r="D103" s="54"/>
      <c r="E103" s="54"/>
      <c r="F103" s="54"/>
      <c r="G103" s="54"/>
      <c r="H103" s="54"/>
    </row>
    <row r="104" spans="1:8" x14ac:dyDescent="0.3">
      <c r="A104" s="54"/>
      <c r="B104" s="40" t="s">
        <v>28</v>
      </c>
      <c r="C104" s="54"/>
      <c r="D104" s="54"/>
      <c r="E104" s="54"/>
      <c r="F104" s="54"/>
      <c r="G104" s="54"/>
      <c r="H104" s="54"/>
    </row>
    <row r="105" spans="1:8" x14ac:dyDescent="0.3">
      <c r="A105" s="54"/>
      <c r="B105" s="54"/>
      <c r="C105" s="54"/>
      <c r="D105" s="54"/>
      <c r="E105" s="54"/>
      <c r="F105" s="54"/>
      <c r="G105" s="54"/>
      <c r="H105" s="54"/>
    </row>
    <row r="131" hidden="1" x14ac:dyDescent="0.3"/>
    <row r="178" spans="2:32" x14ac:dyDescent="0.3">
      <c r="AF178" s="40">
        <v>97696</v>
      </c>
    </row>
    <row r="180" spans="2:32" x14ac:dyDescent="0.3">
      <c r="B180" s="40" t="s">
        <v>29</v>
      </c>
    </row>
  </sheetData>
  <mergeCells count="4">
    <mergeCell ref="B1:F1"/>
    <mergeCell ref="B2:F2"/>
    <mergeCell ref="B3:F3"/>
    <mergeCell ref="B5:F5"/>
  </mergeCells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4D53-EF7A-4A49-92CA-71413DAF67AB}">
  <dimension ref="A1:AF179"/>
  <sheetViews>
    <sheetView showOutlineSymbols="0" view="pageBreakPreview" zoomScale="80" zoomScaleNormal="75" zoomScaleSheetLayoutView="80" workbookViewId="0">
      <selection activeCell="H14" sqref="H14"/>
    </sheetView>
  </sheetViews>
  <sheetFormatPr defaultColWidth="9.6640625" defaultRowHeight="19.5" x14ac:dyDescent="0.3"/>
  <cols>
    <col min="1" max="1" width="26.77734375" style="88" customWidth="1"/>
    <col min="2" max="2" width="2" style="90" customWidth="1"/>
    <col min="3" max="3" width="20.77734375" style="88" customWidth="1"/>
    <col min="4" max="4" width="2" style="90" customWidth="1"/>
    <col min="5" max="5" width="20.77734375" style="88" customWidth="1"/>
    <col min="6" max="6" width="27" style="88" customWidth="1"/>
    <col min="7" max="7" width="2" style="88" customWidth="1"/>
    <col min="8" max="8" width="20.77734375" style="88" customWidth="1"/>
    <col min="9" max="9" width="2" style="88" customWidth="1"/>
    <col min="10" max="11" width="20.77734375" style="88" customWidth="1"/>
    <col min="12" max="12" width="24.21875" style="88" customWidth="1"/>
    <col min="13" max="13" width="14.77734375" style="88" customWidth="1"/>
    <col min="14" max="14" width="19.88671875" style="88" customWidth="1"/>
    <col min="15" max="15" width="22.21875" style="88" customWidth="1"/>
    <col min="16" max="16" width="12.21875" style="88" customWidth="1"/>
    <col min="17" max="31" width="9.6640625" style="88"/>
    <col min="32" max="32" width="9.88671875" style="88" bestFit="1" customWidth="1"/>
    <col min="33" max="16384" width="9.6640625" style="88"/>
  </cols>
  <sheetData>
    <row r="1" spans="1:32" s="82" customFormat="1" ht="42.75" x14ac:dyDescent="0.65">
      <c r="A1" s="79" t="s">
        <v>5</v>
      </c>
      <c r="B1" s="80"/>
      <c r="C1" s="81"/>
      <c r="D1" s="80"/>
      <c r="E1" s="81"/>
      <c r="F1" s="81"/>
      <c r="G1" s="81"/>
      <c r="H1" s="81"/>
      <c r="I1" s="81"/>
      <c r="J1" s="81"/>
    </row>
    <row r="2" spans="1:32" s="82" customFormat="1" ht="37.5" x14ac:dyDescent="0.55000000000000004">
      <c r="A2" s="83" t="s">
        <v>15</v>
      </c>
      <c r="B2" s="80"/>
      <c r="C2" s="81"/>
      <c r="D2" s="80"/>
      <c r="E2" s="81"/>
      <c r="F2" s="81"/>
      <c r="G2" s="81"/>
      <c r="H2" s="81"/>
      <c r="I2" s="81"/>
      <c r="J2" s="81"/>
    </row>
    <row r="3" spans="1:32" s="82" customFormat="1" ht="32.450000000000003" customHeight="1" x14ac:dyDescent="0.5">
      <c r="A3" s="84" t="s">
        <v>16</v>
      </c>
      <c r="B3" s="80"/>
      <c r="C3" s="81"/>
      <c r="D3" s="80"/>
      <c r="E3" s="81"/>
      <c r="F3" s="81"/>
      <c r="G3" s="81"/>
      <c r="H3" s="81"/>
      <c r="I3" s="81"/>
      <c r="J3" s="81"/>
    </row>
    <row r="4" spans="1:32" s="82" customFormat="1" x14ac:dyDescent="0.3">
      <c r="A4" s="81"/>
      <c r="B4" s="80"/>
      <c r="C4" s="81"/>
      <c r="D4" s="80"/>
      <c r="E4" s="81"/>
      <c r="F4" s="81"/>
      <c r="G4" s="81"/>
      <c r="H4" s="81"/>
      <c r="I4" s="81"/>
      <c r="J4" s="81"/>
    </row>
    <row r="5" spans="1:32" s="82" customFormat="1" ht="28.5" customHeight="1" x14ac:dyDescent="0.45">
      <c r="A5" s="85" t="s">
        <v>30</v>
      </c>
      <c r="B5" s="80"/>
      <c r="C5" s="81"/>
      <c r="D5" s="80"/>
      <c r="E5" s="81"/>
      <c r="F5" s="81"/>
      <c r="G5" s="81"/>
      <c r="H5" s="81"/>
      <c r="I5" s="81"/>
      <c r="J5" s="81"/>
    </row>
    <row r="6" spans="1:32" x14ac:dyDescent="0.3">
      <c r="A6" s="86"/>
      <c r="B6" s="87"/>
      <c r="C6" s="86"/>
      <c r="D6" s="87"/>
      <c r="E6" s="86"/>
      <c r="F6" s="86"/>
      <c r="G6" s="86"/>
      <c r="H6" s="86"/>
      <c r="I6" s="86"/>
      <c r="J6" s="86"/>
    </row>
    <row r="7" spans="1:32" x14ac:dyDescent="0.3">
      <c r="A7" s="86"/>
      <c r="B7" s="87"/>
      <c r="C7" s="86"/>
      <c r="D7" s="87"/>
      <c r="E7" s="86"/>
      <c r="F7" s="86"/>
      <c r="G7" s="86"/>
      <c r="H7" s="86"/>
      <c r="I7" s="86"/>
      <c r="J7" s="86"/>
    </row>
    <row r="8" spans="1:32" x14ac:dyDescent="0.3">
      <c r="A8" s="86"/>
      <c r="B8" s="87"/>
      <c r="C8" s="86"/>
      <c r="D8" s="87"/>
      <c r="E8" s="86"/>
      <c r="F8" s="86"/>
      <c r="G8" s="86"/>
      <c r="H8" s="86"/>
      <c r="I8" s="86"/>
      <c r="J8" s="86"/>
    </row>
    <row r="9" spans="1:32" x14ac:dyDescent="0.3">
      <c r="B9" s="89"/>
      <c r="G9" s="86"/>
      <c r="H9" s="86"/>
      <c r="I9" s="86"/>
    </row>
    <row r="10" spans="1:32" x14ac:dyDescent="0.3">
      <c r="A10" s="91"/>
      <c r="B10" s="92"/>
    </row>
    <row r="11" spans="1:32" x14ac:dyDescent="0.3">
      <c r="F11" s="93" t="s">
        <v>31</v>
      </c>
    </row>
    <row r="12" spans="1:32" x14ac:dyDescent="0.3">
      <c r="I12" s="94"/>
    </row>
    <row r="13" spans="1:32" x14ac:dyDescent="0.3">
      <c r="F13" s="94"/>
      <c r="G13" s="90"/>
      <c r="H13" s="95"/>
      <c r="I13" s="96"/>
      <c r="J13" s="94"/>
      <c r="AF13" s="88">
        <v>38583036</v>
      </c>
    </row>
    <row r="14" spans="1:32" ht="39.75" customHeight="1" thickBot="1" x14ac:dyDescent="0.35">
      <c r="F14" s="97" t="s">
        <v>17</v>
      </c>
      <c r="G14" s="89"/>
      <c r="H14" s="98" t="s">
        <v>32</v>
      </c>
      <c r="I14" s="99"/>
      <c r="J14" s="97" t="s">
        <v>19</v>
      </c>
    </row>
    <row r="15" spans="1:32" x14ac:dyDescent="0.3">
      <c r="F15" s="100"/>
      <c r="G15" s="100"/>
      <c r="H15" s="101"/>
      <c r="I15" s="101"/>
      <c r="J15" s="102"/>
    </row>
    <row r="16" spans="1:32" x14ac:dyDescent="0.3">
      <c r="F16" s="103" t="s">
        <v>20</v>
      </c>
      <c r="G16" s="90"/>
      <c r="H16" s="104">
        <f>'Rev Summ'!$K$13</f>
        <v>49098912</v>
      </c>
      <c r="I16" s="105"/>
      <c r="J16" s="106">
        <f>H62</f>
        <v>0.25278182003113064</v>
      </c>
      <c r="K16" s="107"/>
    </row>
    <row r="17" spans="6:32" x14ac:dyDescent="0.3">
      <c r="F17" s="103" t="s">
        <v>21</v>
      </c>
      <c r="G17" s="90"/>
      <c r="H17" s="108">
        <f>'Rev Summ'!$K$15</f>
        <v>33967161</v>
      </c>
      <c r="I17" s="109"/>
      <c r="J17" s="106">
        <f t="shared" ref="J17:J22" si="0">H63</f>
        <v>0.17487721069807902</v>
      </c>
      <c r="K17" s="107"/>
    </row>
    <row r="18" spans="6:32" x14ac:dyDescent="0.3">
      <c r="F18" s="103" t="s">
        <v>22</v>
      </c>
      <c r="G18" s="90"/>
      <c r="H18" s="108">
        <f>'Rev Summ'!$K$17</f>
        <v>28686753</v>
      </c>
      <c r="I18" s="109"/>
      <c r="J18" s="106">
        <f t="shared" si="0"/>
        <v>0.14769145259519187</v>
      </c>
      <c r="K18" s="107"/>
    </row>
    <row r="19" spans="6:32" x14ac:dyDescent="0.3">
      <c r="F19" s="103" t="s">
        <v>23</v>
      </c>
      <c r="G19" s="90"/>
      <c r="H19" s="108">
        <f>'Rev Summ'!$K$19</f>
        <v>58273025</v>
      </c>
      <c r="I19" s="109"/>
      <c r="J19" s="106">
        <f t="shared" si="0"/>
        <v>0.30001400679142498</v>
      </c>
      <c r="K19" s="107"/>
    </row>
    <row r="20" spans="6:32" x14ac:dyDescent="0.3">
      <c r="F20" s="103" t="s">
        <v>24</v>
      </c>
      <c r="G20" s="90"/>
      <c r="H20" s="108">
        <f>'Rev Summ'!$K$21</f>
        <v>6437408</v>
      </c>
      <c r="I20" s="109"/>
      <c r="J20" s="106">
        <f t="shared" si="0"/>
        <v>3.3142480031389712E-2</v>
      </c>
      <c r="K20" s="107"/>
    </row>
    <row r="21" spans="6:32" x14ac:dyDescent="0.3">
      <c r="F21" s="103" t="s">
        <v>25</v>
      </c>
      <c r="G21" s="90"/>
      <c r="H21" s="108">
        <f>'Rev Summ'!K23</f>
        <v>7738146</v>
      </c>
      <c r="I21" s="109"/>
      <c r="J21" s="106">
        <f t="shared" si="0"/>
        <v>3.9839225552423918E-2</v>
      </c>
      <c r="K21" s="107"/>
    </row>
    <row r="22" spans="6:32" x14ac:dyDescent="0.3">
      <c r="F22" s="103" t="s">
        <v>26</v>
      </c>
      <c r="G22" s="90"/>
      <c r="H22" s="108">
        <f>'Rev Summ'!$K$27</f>
        <v>10032943</v>
      </c>
      <c r="I22" s="109"/>
      <c r="J22" s="106">
        <f t="shared" si="0"/>
        <v>5.1653804300359894E-2</v>
      </c>
    </row>
    <row r="23" spans="6:32" ht="20.25" thickBot="1" x14ac:dyDescent="0.35">
      <c r="F23" s="94"/>
      <c r="G23" s="90"/>
      <c r="H23" s="109"/>
      <c r="I23" s="109"/>
      <c r="J23" s="110"/>
    </row>
    <row r="24" spans="6:32" ht="20.25" thickBot="1" x14ac:dyDescent="0.35">
      <c r="F24" s="111" t="s">
        <v>27</v>
      </c>
      <c r="G24" s="92"/>
      <c r="H24" s="112">
        <f>SUM(H16:H22)</f>
        <v>194234348</v>
      </c>
      <c r="I24" s="113"/>
      <c r="J24" s="114">
        <f>(SUM(J16:J22))</f>
        <v>1</v>
      </c>
    </row>
    <row r="25" spans="6:32" ht="20.25" thickTop="1" x14ac:dyDescent="0.3"/>
    <row r="26" spans="6:32" x14ac:dyDescent="0.3">
      <c r="G26" s="94"/>
      <c r="I26" s="94"/>
    </row>
    <row r="27" spans="6:32" x14ac:dyDescent="0.3">
      <c r="I27" s="94"/>
    </row>
    <row r="28" spans="6:32" x14ac:dyDescent="0.3">
      <c r="AF28" s="88">
        <v>467199</v>
      </c>
    </row>
    <row r="31" spans="6:32" x14ac:dyDescent="0.3">
      <c r="AF31" s="88">
        <v>1921405</v>
      </c>
    </row>
    <row r="32" spans="6:32" x14ac:dyDescent="0.3">
      <c r="G32" s="86"/>
      <c r="H32" s="86"/>
      <c r="I32" s="86"/>
    </row>
    <row r="34" spans="1:12" x14ac:dyDescent="0.3">
      <c r="A34" s="93" t="s">
        <v>33</v>
      </c>
    </row>
    <row r="36" spans="1:12" x14ac:dyDescent="0.3">
      <c r="C36" s="115"/>
      <c r="D36" s="96"/>
    </row>
    <row r="37" spans="1:12" ht="39.75" customHeight="1" thickBot="1" x14ac:dyDescent="0.35">
      <c r="A37" s="97" t="s">
        <v>17</v>
      </c>
      <c r="B37" s="89"/>
      <c r="C37" s="97" t="s">
        <v>34</v>
      </c>
      <c r="D37" s="89"/>
      <c r="E37" s="97" t="s">
        <v>19</v>
      </c>
    </row>
    <row r="38" spans="1:12" x14ac:dyDescent="0.3">
      <c r="A38" s="100"/>
      <c r="B38" s="100"/>
      <c r="C38" s="116"/>
      <c r="D38" s="116"/>
      <c r="E38" s="102"/>
    </row>
    <row r="39" spans="1:12" x14ac:dyDescent="0.3">
      <c r="A39" s="103" t="s">
        <v>20</v>
      </c>
      <c r="C39" s="104">
        <f>'Rev Summ'!$O$13</f>
        <v>40139033</v>
      </c>
      <c r="D39" s="105"/>
      <c r="E39" s="106">
        <f>H74</f>
        <v>0.21499935595053923</v>
      </c>
    </row>
    <row r="40" spans="1:12" x14ac:dyDescent="0.3">
      <c r="A40" s="103" t="s">
        <v>21</v>
      </c>
      <c r="C40" s="108">
        <f>'Rev Summ'!$O$15</f>
        <v>33038685</v>
      </c>
      <c r="D40" s="109"/>
      <c r="E40" s="106">
        <f t="shared" ref="E40:E45" si="1">H75</f>
        <v>0.17706729257161577</v>
      </c>
    </row>
    <row r="41" spans="1:12" x14ac:dyDescent="0.3">
      <c r="A41" s="103" t="s">
        <v>22</v>
      </c>
      <c r="C41" s="108">
        <f>'Rev Summ'!$O$17</f>
        <v>26617493</v>
      </c>
      <c r="D41" s="109"/>
      <c r="E41" s="106">
        <f t="shared" si="1"/>
        <v>0.14257303737282326</v>
      </c>
    </row>
    <row r="42" spans="1:12" x14ac:dyDescent="0.3">
      <c r="A42" s="103" t="s">
        <v>23</v>
      </c>
      <c r="C42" s="108">
        <f>'Rev Summ'!$O$19</f>
        <v>65888360</v>
      </c>
      <c r="D42" s="109"/>
      <c r="E42" s="106">
        <f t="shared" si="1"/>
        <v>0.35292217838524587</v>
      </c>
    </row>
    <row r="43" spans="1:12" x14ac:dyDescent="0.3">
      <c r="A43" s="103" t="s">
        <v>24</v>
      </c>
      <c r="C43" s="108">
        <f>'Rev Summ'!$O$21</f>
        <v>7939699</v>
      </c>
      <c r="D43" s="109"/>
      <c r="E43" s="106">
        <f t="shared" si="1"/>
        <v>4.2527934627651351E-2</v>
      </c>
    </row>
    <row r="44" spans="1:12" x14ac:dyDescent="0.3">
      <c r="A44" s="117" t="s">
        <v>25</v>
      </c>
      <c r="C44" s="108">
        <f>'Rev Summ'!O23</f>
        <v>4082685</v>
      </c>
      <c r="E44" s="106">
        <f t="shared" si="1"/>
        <v>2.1868355561752751E-2</v>
      </c>
      <c r="J44" s="88" t="s">
        <v>35</v>
      </c>
    </row>
    <row r="45" spans="1:12" x14ac:dyDescent="0.3">
      <c r="A45" s="103" t="s">
        <v>26</v>
      </c>
      <c r="C45" s="108">
        <f>'Rev Summ'!$O$27</f>
        <v>8987781</v>
      </c>
      <c r="D45" s="109"/>
      <c r="E45" s="106">
        <f t="shared" si="1"/>
        <v>4.8041845530371725E-2</v>
      </c>
      <c r="K45" s="118"/>
      <c r="L45" s="118"/>
    </row>
    <row r="46" spans="1:12" ht="20.25" thickBot="1" x14ac:dyDescent="0.35">
      <c r="A46" s="94"/>
      <c r="C46" s="109"/>
      <c r="D46" s="109"/>
      <c r="E46" s="119"/>
      <c r="K46" s="120"/>
      <c r="L46" s="120"/>
    </row>
    <row r="47" spans="1:12" ht="20.25" thickBot="1" x14ac:dyDescent="0.35">
      <c r="A47" s="111" t="s">
        <v>27</v>
      </c>
      <c r="B47" s="92"/>
      <c r="C47" s="112">
        <f>SUM(C39:C45)</f>
        <v>186693736</v>
      </c>
      <c r="D47" s="113"/>
      <c r="E47" s="114">
        <f>(SUM(E39:E45))</f>
        <v>0.99999999999999989</v>
      </c>
      <c r="K47" s="60"/>
      <c r="L47" s="60"/>
    </row>
    <row r="48" spans="1:12" ht="20.25" thickTop="1" x14ac:dyDescent="0.3"/>
    <row r="49" spans="1:32" x14ac:dyDescent="0.3">
      <c r="C49" s="94"/>
      <c r="E49" s="94"/>
      <c r="F49" s="94"/>
      <c r="G49" s="94"/>
      <c r="H49" s="94"/>
      <c r="I49" s="94"/>
      <c r="J49" s="94"/>
    </row>
    <row r="50" spans="1:32" ht="18.75" customHeight="1" x14ac:dyDescent="0.3">
      <c r="C50" s="94"/>
      <c r="E50" s="94"/>
      <c r="F50" s="94"/>
      <c r="G50" s="94"/>
      <c r="H50" s="94"/>
      <c r="I50" s="94"/>
      <c r="J50" s="94"/>
    </row>
    <row r="51" spans="1:32" ht="18.75" customHeight="1" x14ac:dyDescent="0.3">
      <c r="C51" s="94"/>
      <c r="E51" s="94"/>
      <c r="F51" s="94"/>
      <c r="G51" s="94"/>
      <c r="H51" s="94"/>
      <c r="I51" s="94"/>
      <c r="J51" s="94"/>
    </row>
    <row r="52" spans="1:32" ht="18.75" customHeight="1" x14ac:dyDescent="0.3">
      <c r="C52" s="94"/>
      <c r="E52" s="94"/>
      <c r="F52" s="94"/>
      <c r="G52" s="94"/>
      <c r="H52" s="94"/>
      <c r="I52" s="94"/>
      <c r="J52" s="94"/>
    </row>
    <row r="53" spans="1:32" ht="18.75" customHeight="1" x14ac:dyDescent="0.3">
      <c r="C53" s="94"/>
      <c r="E53" s="94"/>
      <c r="F53" s="94"/>
      <c r="G53" s="94"/>
      <c r="H53" s="94"/>
      <c r="I53" s="94"/>
      <c r="J53" s="94"/>
    </row>
    <row r="54" spans="1:32" ht="18.75" customHeight="1" x14ac:dyDescent="0.3">
      <c r="C54" s="94"/>
      <c r="E54" s="94"/>
      <c r="F54" s="94"/>
      <c r="G54" s="94"/>
      <c r="H54" s="94"/>
      <c r="I54" s="94"/>
      <c r="J54" s="94"/>
    </row>
    <row r="55" spans="1:32" ht="18.75" customHeight="1" x14ac:dyDescent="0.3">
      <c r="C55" s="94"/>
      <c r="E55" s="94"/>
      <c r="F55" s="94"/>
      <c r="G55" s="94"/>
      <c r="H55" s="94"/>
      <c r="I55" s="94"/>
      <c r="J55" s="94"/>
    </row>
    <row r="56" spans="1:32" ht="18.75" customHeight="1" x14ac:dyDescent="0.3">
      <c r="C56" s="94"/>
      <c r="E56" s="94"/>
      <c r="F56" s="94"/>
      <c r="G56" s="94"/>
      <c r="H56" s="94"/>
      <c r="I56" s="94"/>
      <c r="J56" s="94"/>
    </row>
    <row r="57" spans="1:32" ht="16.5" customHeight="1" x14ac:dyDescent="0.3">
      <c r="C57" s="94"/>
      <c r="E57" s="94"/>
      <c r="F57" s="94"/>
      <c r="G57" s="94"/>
      <c r="H57" s="94"/>
      <c r="I57" s="94"/>
      <c r="J57" s="94"/>
      <c r="M57" s="94"/>
      <c r="N57" s="94"/>
    </row>
    <row r="58" spans="1:32" ht="16.5" customHeight="1" x14ac:dyDescent="0.3">
      <c r="F58" s="94"/>
      <c r="G58" s="94"/>
      <c r="H58" s="94"/>
      <c r="I58" s="94"/>
      <c r="M58" s="94"/>
      <c r="N58" s="94"/>
    </row>
    <row r="59" spans="1:32" ht="16.5" customHeight="1" x14ac:dyDescent="0.3">
      <c r="F59" s="121"/>
      <c r="G59" s="121"/>
      <c r="H59" s="94"/>
      <c r="I59" s="94"/>
      <c r="M59" s="94"/>
      <c r="N59" s="94"/>
    </row>
    <row r="60" spans="1:32" ht="16.5" customHeight="1" x14ac:dyDescent="0.3">
      <c r="C60" s="48"/>
      <c r="D60" s="96"/>
      <c r="E60" s="48"/>
      <c r="F60" s="48"/>
      <c r="G60" s="48"/>
      <c r="H60" s="48"/>
      <c r="I60" s="48"/>
      <c r="M60" s="94"/>
      <c r="N60" s="94"/>
    </row>
    <row r="61" spans="1:32" ht="16.5" customHeight="1" x14ac:dyDescent="0.3">
      <c r="C61" s="440" t="s">
        <v>17</v>
      </c>
      <c r="D61" s="439"/>
      <c r="E61" s="440"/>
      <c r="F61" s="448" t="str">
        <f>H14</f>
        <v xml:space="preserve">FY '22 Budget  
(As Amended)                           </v>
      </c>
      <c r="G61" s="448"/>
      <c r="H61" s="440" t="s">
        <v>19</v>
      </c>
      <c r="I61" s="440"/>
      <c r="J61" s="442"/>
      <c r="M61" s="94"/>
      <c r="N61" s="94"/>
    </row>
    <row r="62" spans="1:32" x14ac:dyDescent="0.3">
      <c r="C62" s="442" t="s">
        <v>20</v>
      </c>
      <c r="D62" s="441"/>
      <c r="E62" s="442"/>
      <c r="F62" s="443">
        <f t="shared" ref="F62:F68" si="2">+H16</f>
        <v>49098912</v>
      </c>
      <c r="G62" s="443"/>
      <c r="H62" s="446">
        <f>F62/F69</f>
        <v>0.25278182003113064</v>
      </c>
      <c r="I62" s="444"/>
      <c r="J62" s="449">
        <f>ROUND(H62,4)</f>
        <v>0.25280000000000002</v>
      </c>
    </row>
    <row r="63" spans="1:32" x14ac:dyDescent="0.3">
      <c r="A63" s="118"/>
      <c r="B63" s="116"/>
      <c r="C63" s="442" t="s">
        <v>21</v>
      </c>
      <c r="D63" s="441"/>
      <c r="E63" s="442"/>
      <c r="F63" s="443">
        <f t="shared" si="2"/>
        <v>33967161</v>
      </c>
      <c r="G63" s="445"/>
      <c r="H63" s="446">
        <f>F63/F69</f>
        <v>0.17487721069807902</v>
      </c>
      <c r="I63" s="446"/>
      <c r="J63" s="449">
        <f t="shared" ref="J63:J68" si="3">ROUND(H63,4)</f>
        <v>0.1749</v>
      </c>
      <c r="AF63" s="88">
        <v>1724018</v>
      </c>
    </row>
    <row r="64" spans="1:32" x14ac:dyDescent="0.3">
      <c r="C64" s="442" t="s">
        <v>22</v>
      </c>
      <c r="D64" s="441"/>
      <c r="E64" s="442"/>
      <c r="F64" s="443">
        <f t="shared" si="2"/>
        <v>28686753</v>
      </c>
      <c r="G64" s="445"/>
      <c r="H64" s="446">
        <f>F64/F69</f>
        <v>0.14769145259519187</v>
      </c>
      <c r="I64" s="446"/>
      <c r="J64" s="449">
        <f t="shared" si="3"/>
        <v>0.1477</v>
      </c>
      <c r="AF64" s="88">
        <v>102516</v>
      </c>
    </row>
    <row r="65" spans="3:32" x14ac:dyDescent="0.3">
      <c r="C65" s="442" t="s">
        <v>23</v>
      </c>
      <c r="D65" s="441"/>
      <c r="E65" s="442"/>
      <c r="F65" s="443">
        <f t="shared" si="2"/>
        <v>58273025</v>
      </c>
      <c r="G65" s="445"/>
      <c r="H65" s="446">
        <f>F65/F69</f>
        <v>0.30001400679142498</v>
      </c>
      <c r="I65" s="446"/>
      <c r="J65" s="449">
        <f>ROUND(H65,4)</f>
        <v>0.3</v>
      </c>
    </row>
    <row r="66" spans="3:32" x14ac:dyDescent="0.3">
      <c r="C66" s="442" t="s">
        <v>24</v>
      </c>
      <c r="D66" s="441"/>
      <c r="E66" s="442"/>
      <c r="F66" s="443">
        <f t="shared" si="2"/>
        <v>6437408</v>
      </c>
      <c r="G66" s="445"/>
      <c r="H66" s="446">
        <f>F66/F69</f>
        <v>3.3142480031389712E-2</v>
      </c>
      <c r="I66" s="446"/>
      <c r="J66" s="449">
        <f>ROUND(H66,4)</f>
        <v>3.3099999999999997E-2</v>
      </c>
    </row>
    <row r="67" spans="3:32" x14ac:dyDescent="0.3">
      <c r="C67" s="442" t="s">
        <v>25</v>
      </c>
      <c r="D67" s="442"/>
      <c r="E67" s="442"/>
      <c r="F67" s="443">
        <f t="shared" si="2"/>
        <v>7738146</v>
      </c>
      <c r="G67" s="442"/>
      <c r="H67" s="446">
        <f>F67/F69</f>
        <v>3.9839225552423918E-2</v>
      </c>
      <c r="I67" s="442"/>
      <c r="J67" s="449">
        <f>ROUND(H67,4)</f>
        <v>3.9800000000000002E-2</v>
      </c>
      <c r="AF67" s="88">
        <v>167548</v>
      </c>
    </row>
    <row r="68" spans="3:32" x14ac:dyDescent="0.3">
      <c r="C68" s="442" t="s">
        <v>26</v>
      </c>
      <c r="D68" s="441"/>
      <c r="E68" s="442"/>
      <c r="F68" s="443">
        <f t="shared" si="2"/>
        <v>10032943</v>
      </c>
      <c r="G68" s="445"/>
      <c r="H68" s="446">
        <f>(F68/F69)</f>
        <v>5.1653804300359894E-2</v>
      </c>
      <c r="I68" s="446"/>
      <c r="J68" s="449">
        <f t="shared" si="3"/>
        <v>5.1700000000000003E-2</v>
      </c>
    </row>
    <row r="69" spans="3:32" x14ac:dyDescent="0.3">
      <c r="C69" s="442" t="s">
        <v>27</v>
      </c>
      <c r="D69" s="441"/>
      <c r="E69" s="442"/>
      <c r="F69" s="443">
        <f>SUM(F62:F68)</f>
        <v>194234348</v>
      </c>
      <c r="G69" s="443"/>
      <c r="H69" s="446">
        <f>SUM(H62:H68)+0.0001</f>
        <v>1.0001</v>
      </c>
      <c r="I69" s="446"/>
      <c r="J69" s="450">
        <f>SUM(J62:J68)</f>
        <v>0.99999999999999989</v>
      </c>
      <c r="AF69" s="88">
        <v>83146</v>
      </c>
    </row>
    <row r="70" spans="3:32" x14ac:dyDescent="0.3">
      <c r="C70" s="442"/>
      <c r="D70" s="441"/>
      <c r="E70" s="442"/>
      <c r="F70" s="442"/>
      <c r="G70" s="442"/>
      <c r="H70" s="442"/>
      <c r="I70" s="442"/>
      <c r="J70" s="442"/>
    </row>
    <row r="71" spans="3:32" x14ac:dyDescent="0.3">
      <c r="C71" s="442"/>
      <c r="D71" s="441"/>
      <c r="E71" s="442"/>
      <c r="F71" s="440"/>
      <c r="G71" s="440"/>
      <c r="H71" s="442"/>
      <c r="I71" s="442"/>
      <c r="J71" s="442"/>
    </row>
    <row r="72" spans="3:32" x14ac:dyDescent="0.3">
      <c r="C72" s="451"/>
      <c r="D72" s="447"/>
      <c r="E72" s="451"/>
      <c r="F72" s="451"/>
      <c r="G72" s="451"/>
      <c r="H72" s="451"/>
      <c r="I72" s="451"/>
      <c r="J72" s="452"/>
    </row>
    <row r="73" spans="3:32" x14ac:dyDescent="0.3">
      <c r="C73" s="440" t="s">
        <v>17</v>
      </c>
      <c r="D73" s="439"/>
      <c r="E73" s="440"/>
      <c r="F73" s="440" t="str">
        <f>C37</f>
        <v>FY '23 Budget</v>
      </c>
      <c r="G73" s="440"/>
      <c r="H73" s="440" t="s">
        <v>19</v>
      </c>
      <c r="I73" s="440"/>
      <c r="J73" s="442"/>
    </row>
    <row r="74" spans="3:32" x14ac:dyDescent="0.3">
      <c r="C74" s="442" t="s">
        <v>20</v>
      </c>
      <c r="D74" s="441"/>
      <c r="E74" s="442"/>
      <c r="F74" s="443">
        <f t="shared" ref="F74:F80" si="4">C39</f>
        <v>40139033</v>
      </c>
      <c r="G74" s="443"/>
      <c r="H74" s="446">
        <f>F74/$F$81</f>
        <v>0.21499935595053923</v>
      </c>
      <c r="I74" s="446"/>
      <c r="J74" s="449">
        <f t="shared" ref="J74:J80" si="5">ROUND(H74,4)</f>
        <v>0.215</v>
      </c>
    </row>
    <row r="75" spans="3:32" x14ac:dyDescent="0.3">
      <c r="C75" s="442" t="s">
        <v>21</v>
      </c>
      <c r="D75" s="441"/>
      <c r="E75" s="442"/>
      <c r="F75" s="443">
        <f t="shared" si="4"/>
        <v>33038685</v>
      </c>
      <c r="G75" s="443"/>
      <c r="H75" s="446">
        <f>F75/$F$81+0.0001</f>
        <v>0.17706729257161577</v>
      </c>
      <c r="I75" s="446"/>
      <c r="J75" s="449">
        <f t="shared" si="5"/>
        <v>0.17710000000000001</v>
      </c>
    </row>
    <row r="76" spans="3:32" x14ac:dyDescent="0.3">
      <c r="C76" s="442" t="s">
        <v>22</v>
      </c>
      <c r="D76" s="441"/>
      <c r="E76" s="442"/>
      <c r="F76" s="443">
        <f t="shared" si="4"/>
        <v>26617493</v>
      </c>
      <c r="G76" s="443"/>
      <c r="H76" s="446">
        <f>F76/$F$81</f>
        <v>0.14257303737282326</v>
      </c>
      <c r="I76" s="446"/>
      <c r="J76" s="449">
        <f t="shared" si="5"/>
        <v>0.1426</v>
      </c>
    </row>
    <row r="77" spans="3:32" x14ac:dyDescent="0.3">
      <c r="C77" s="442" t="s">
        <v>23</v>
      </c>
      <c r="D77" s="441"/>
      <c r="E77" s="442"/>
      <c r="F77" s="443">
        <f t="shared" si="4"/>
        <v>65888360</v>
      </c>
      <c r="G77" s="443"/>
      <c r="H77" s="446">
        <f>F77/$F$81</f>
        <v>0.35292217838524587</v>
      </c>
      <c r="I77" s="446"/>
      <c r="J77" s="449">
        <f t="shared" si="5"/>
        <v>0.35289999999999999</v>
      </c>
    </row>
    <row r="78" spans="3:32" x14ac:dyDescent="0.3">
      <c r="C78" s="442" t="s">
        <v>24</v>
      </c>
      <c r="D78" s="441"/>
      <c r="E78" s="442"/>
      <c r="F78" s="443">
        <f t="shared" si="4"/>
        <v>7939699</v>
      </c>
      <c r="G78" s="443"/>
      <c r="H78" s="446">
        <f>F78/$F$81</f>
        <v>4.2527934627651351E-2</v>
      </c>
      <c r="I78" s="446"/>
      <c r="J78" s="449">
        <f t="shared" si="5"/>
        <v>4.2500000000000003E-2</v>
      </c>
    </row>
    <row r="79" spans="3:32" x14ac:dyDescent="0.3">
      <c r="C79" s="442" t="s">
        <v>25</v>
      </c>
      <c r="D79" s="441"/>
      <c r="E79" s="442"/>
      <c r="F79" s="443">
        <f t="shared" si="4"/>
        <v>4082685</v>
      </c>
      <c r="G79" s="442"/>
      <c r="H79" s="446">
        <f>F79/$F$81</f>
        <v>2.1868355561752751E-2</v>
      </c>
      <c r="I79" s="442"/>
      <c r="J79" s="449">
        <f t="shared" si="5"/>
        <v>2.1899999999999999E-2</v>
      </c>
    </row>
    <row r="80" spans="3:32" x14ac:dyDescent="0.3">
      <c r="C80" s="442" t="s">
        <v>26</v>
      </c>
      <c r="D80" s="441"/>
      <c r="E80" s="442"/>
      <c r="F80" s="443">
        <f t="shared" si="4"/>
        <v>8987781</v>
      </c>
      <c r="G80" s="443"/>
      <c r="H80" s="446">
        <f>(F80/$F$81)-0.0001</f>
        <v>4.8041845530371725E-2</v>
      </c>
      <c r="I80" s="446"/>
      <c r="J80" s="449">
        <f t="shared" si="5"/>
        <v>4.8000000000000001E-2</v>
      </c>
    </row>
    <row r="81" spans="1:15" x14ac:dyDescent="0.3">
      <c r="C81" s="442" t="s">
        <v>27</v>
      </c>
      <c r="D81" s="441"/>
      <c r="E81" s="442"/>
      <c r="F81" s="443">
        <f>SUM(F74:F80)</f>
        <v>186693736</v>
      </c>
      <c r="G81" s="443"/>
      <c r="H81" s="446">
        <f>SUM(H74:H80)</f>
        <v>0.99999999999999989</v>
      </c>
      <c r="I81" s="446"/>
      <c r="J81" s="450">
        <f>SUM(J74:J80)</f>
        <v>1</v>
      </c>
    </row>
    <row r="87" spans="1:15" x14ac:dyDescent="0.3">
      <c r="F87" s="118"/>
      <c r="G87" s="118"/>
    </row>
    <row r="90" spans="1:15" x14ac:dyDescent="0.3">
      <c r="A90" s="94"/>
      <c r="C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x14ac:dyDescent="0.3">
      <c r="A91" s="94"/>
      <c r="C91" s="94"/>
      <c r="E91" s="94"/>
      <c r="F91" s="123"/>
      <c r="G91" s="123"/>
      <c r="H91" s="122"/>
      <c r="I91" s="122"/>
      <c r="J91" s="94"/>
      <c r="K91" s="94"/>
      <c r="L91" s="94"/>
      <c r="M91" s="123"/>
      <c r="N91" s="122"/>
      <c r="O91" s="94"/>
    </row>
    <row r="92" spans="1:15" x14ac:dyDescent="0.3">
      <c r="A92" s="94"/>
      <c r="C92" s="94"/>
      <c r="E92" s="94"/>
      <c r="F92" s="123"/>
      <c r="G92" s="123"/>
      <c r="H92" s="122"/>
      <c r="I92" s="122"/>
      <c r="J92" s="94"/>
      <c r="K92" s="94"/>
      <c r="L92" s="94"/>
      <c r="M92" s="123"/>
      <c r="N92" s="122"/>
      <c r="O92" s="94"/>
    </row>
    <row r="93" spans="1:15" x14ac:dyDescent="0.3">
      <c r="A93" s="94"/>
      <c r="C93" s="94"/>
      <c r="E93" s="94"/>
      <c r="F93" s="123"/>
      <c r="G93" s="123"/>
      <c r="H93" s="122"/>
      <c r="I93" s="122"/>
      <c r="J93" s="94"/>
      <c r="K93" s="94"/>
      <c r="L93" s="94"/>
      <c r="M93" s="123"/>
      <c r="N93" s="122"/>
      <c r="O93" s="94"/>
    </row>
    <row r="94" spans="1:15" x14ac:dyDescent="0.3">
      <c r="A94" s="94"/>
      <c r="C94" s="94"/>
      <c r="E94" s="94"/>
      <c r="F94" s="123"/>
      <c r="G94" s="123"/>
      <c r="H94" s="122"/>
      <c r="I94" s="122"/>
      <c r="J94" s="94"/>
      <c r="K94" s="94"/>
      <c r="L94" s="94"/>
      <c r="M94" s="123"/>
      <c r="N94" s="122"/>
      <c r="O94" s="94"/>
    </row>
    <row r="95" spans="1:15" x14ac:dyDescent="0.3">
      <c r="A95" s="94"/>
      <c r="C95" s="94"/>
      <c r="E95" s="94"/>
      <c r="F95" s="123"/>
      <c r="G95" s="123"/>
      <c r="H95" s="122"/>
      <c r="I95" s="122"/>
      <c r="J95" s="94"/>
      <c r="K95" s="94"/>
      <c r="L95" s="94"/>
      <c r="M95" s="123"/>
      <c r="N95" s="122"/>
      <c r="O95" s="94"/>
    </row>
    <row r="96" spans="1:15" x14ac:dyDescent="0.3">
      <c r="A96" s="94"/>
      <c r="C96" s="94"/>
      <c r="E96" s="94"/>
      <c r="F96" s="123"/>
      <c r="G96" s="123"/>
      <c r="H96" s="122"/>
      <c r="I96" s="122"/>
      <c r="J96" s="94"/>
      <c r="K96" s="94"/>
      <c r="L96" s="94"/>
      <c r="M96" s="123"/>
      <c r="N96" s="122"/>
      <c r="O96" s="94"/>
    </row>
    <row r="97" spans="1:15" x14ac:dyDescent="0.3">
      <c r="A97" s="94"/>
      <c r="C97" s="94"/>
      <c r="E97" s="94"/>
      <c r="F97" s="123"/>
      <c r="G97" s="123"/>
      <c r="H97" s="94"/>
      <c r="I97" s="94"/>
      <c r="J97" s="94"/>
      <c r="K97" s="94"/>
      <c r="L97" s="94"/>
      <c r="M97" s="123"/>
      <c r="N97" s="94"/>
      <c r="O97" s="94"/>
    </row>
    <row r="98" spans="1:15" x14ac:dyDescent="0.3">
      <c r="A98" s="94"/>
      <c r="C98" s="94"/>
      <c r="E98" s="94"/>
      <c r="F98" s="123"/>
      <c r="G98" s="123"/>
      <c r="H98" s="122"/>
      <c r="I98" s="122"/>
      <c r="J98" s="94"/>
      <c r="K98" s="94"/>
      <c r="L98" s="94"/>
      <c r="M98" s="123"/>
      <c r="N98" s="122"/>
      <c r="O98" s="94"/>
    </row>
    <row r="99" spans="1:15" x14ac:dyDescent="0.3">
      <c r="A99" s="94"/>
      <c r="C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</row>
    <row r="100" spans="1:15" x14ac:dyDescent="0.3">
      <c r="A100" s="94"/>
      <c r="C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x14ac:dyDescent="0.3">
      <c r="A101" s="94"/>
      <c r="C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1:15" x14ac:dyDescent="0.3">
      <c r="A102" s="94"/>
      <c r="C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</row>
    <row r="103" spans="1:15" x14ac:dyDescent="0.3">
      <c r="A103" s="94"/>
      <c r="B103" s="90" t="s">
        <v>28</v>
      </c>
      <c r="C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1:15" x14ac:dyDescent="0.3">
      <c r="A104" s="94"/>
      <c r="C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</row>
    <row r="105" spans="1:15" x14ac:dyDescent="0.3">
      <c r="A105" s="94"/>
      <c r="C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</row>
    <row r="106" spans="1:15" x14ac:dyDescent="0.3">
      <c r="A106" s="94"/>
      <c r="C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</row>
    <row r="107" spans="1:15" x14ac:dyDescent="0.3">
      <c r="A107" s="94"/>
      <c r="C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</row>
    <row r="108" spans="1:15" x14ac:dyDescent="0.3">
      <c r="A108" s="94"/>
      <c r="C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</row>
    <row r="109" spans="1:15" x14ac:dyDescent="0.3">
      <c r="A109" s="94"/>
      <c r="C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</row>
    <row r="130" hidden="1" x14ac:dyDescent="0.3"/>
    <row r="177" spans="2:32" x14ac:dyDescent="0.3">
      <c r="AF177" s="88">
        <v>97696</v>
      </c>
    </row>
    <row r="179" spans="2:32" x14ac:dyDescent="0.3">
      <c r="B179" s="90" t="s">
        <v>29</v>
      </c>
    </row>
  </sheetData>
  <printOptions horizontalCentered="1"/>
  <pageMargins left="0.35" right="0.3" top="0.5" bottom="0.5" header="0.5" footer="0.5"/>
  <pageSetup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20AD-4474-495B-B6A8-D0F5784F6B14}">
  <sheetPr>
    <pageSetUpPr fitToPage="1"/>
  </sheetPr>
  <dimension ref="A1:Q133"/>
  <sheetViews>
    <sheetView showOutlineSymbols="0" view="pageBreakPreview" topLeftCell="A3" zoomScale="90" zoomScaleNormal="100" zoomScaleSheetLayoutView="90" workbookViewId="0">
      <selection activeCell="S11" sqref="S11"/>
    </sheetView>
  </sheetViews>
  <sheetFormatPr defaultColWidth="9.6640625" defaultRowHeight="15" x14ac:dyDescent="0.2"/>
  <cols>
    <col min="1" max="1" width="39.77734375" customWidth="1"/>
    <col min="2" max="2" width="2" customWidth="1"/>
    <col min="3" max="3" width="17.6640625" hidden="1" customWidth="1"/>
    <col min="4" max="4" width="2" hidden="1" customWidth="1"/>
    <col min="5" max="5" width="17.6640625" hidden="1" customWidth="1"/>
    <col min="6" max="6" width="2" hidden="1" customWidth="1"/>
    <col min="7" max="7" width="17.6640625" customWidth="1"/>
    <col min="8" max="8" width="2" customWidth="1"/>
    <col min="9" max="9" width="17.6640625" customWidth="1"/>
    <col min="10" max="10" width="2" customWidth="1"/>
    <col min="11" max="11" width="17.6640625" customWidth="1"/>
    <col min="12" max="12" width="2" customWidth="1"/>
    <col min="13" max="13" width="17.6640625" customWidth="1"/>
    <col min="14" max="14" width="2" customWidth="1"/>
    <col min="15" max="15" width="17.6640625" customWidth="1"/>
  </cols>
  <sheetData>
    <row r="1" spans="1:15" ht="42" x14ac:dyDescent="0.65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6" x14ac:dyDescent="0.55000000000000004">
      <c r="A2" s="126" t="s">
        <v>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32.25" x14ac:dyDescent="0.5">
      <c r="A3" s="127" t="s">
        <v>36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130" customFormat="1" ht="27" customHeight="1" x14ac:dyDescent="0.35">
      <c r="A4" s="128"/>
      <c r="B4" s="129"/>
    </row>
    <row r="5" spans="1:15" s="132" customFormat="1" ht="28.5" x14ac:dyDescent="0.45">
      <c r="A5" s="131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s="132" customFormat="1" ht="27" customHeight="1" x14ac:dyDescent="0.35">
      <c r="A6" s="128"/>
      <c r="B6" s="129"/>
    </row>
    <row r="7" spans="1:15" s="132" customFormat="1" ht="27" customHeight="1" x14ac:dyDescent="0.35">
      <c r="A7" s="128"/>
      <c r="B7" s="129"/>
    </row>
    <row r="8" spans="1:15" s="132" customFormat="1" ht="27" customHeight="1" x14ac:dyDescent="0.35">
      <c r="A8" s="128"/>
      <c r="B8" s="129"/>
    </row>
    <row r="9" spans="1:15" ht="24.95" customHeight="1" x14ac:dyDescent="0.35">
      <c r="A9" s="133"/>
      <c r="B9" s="134"/>
      <c r="C9" s="134" t="s">
        <v>38</v>
      </c>
      <c r="D9" s="125"/>
      <c r="E9" s="125"/>
      <c r="F9" s="125"/>
      <c r="G9" s="134" t="s">
        <v>39</v>
      </c>
      <c r="H9" s="125"/>
      <c r="I9" s="134"/>
      <c r="J9" s="125"/>
      <c r="K9" s="134" t="s">
        <v>40</v>
      </c>
      <c r="L9" s="125"/>
      <c r="M9" s="125"/>
      <c r="N9" s="125"/>
      <c r="O9" s="125"/>
    </row>
    <row r="10" spans="1:15" ht="24.95" customHeight="1" x14ac:dyDescent="0.35">
      <c r="A10" s="125"/>
      <c r="B10" s="135"/>
      <c r="C10" s="136" t="s">
        <v>41</v>
      </c>
      <c r="D10" s="125"/>
      <c r="E10" s="134" t="s">
        <v>38</v>
      </c>
      <c r="F10" s="125"/>
      <c r="G10" s="136" t="s">
        <v>41</v>
      </c>
      <c r="H10" s="134"/>
      <c r="I10" s="134" t="s">
        <v>39</v>
      </c>
      <c r="J10" s="134"/>
      <c r="K10" s="136" t="s">
        <v>41</v>
      </c>
      <c r="L10" s="125"/>
      <c r="M10" s="134" t="s">
        <v>40</v>
      </c>
      <c r="N10" s="125"/>
      <c r="O10" s="134" t="s">
        <v>42</v>
      </c>
    </row>
    <row r="11" spans="1:15" ht="24.95" customHeight="1" thickBot="1" x14ac:dyDescent="0.4">
      <c r="A11" s="137" t="s">
        <v>43</v>
      </c>
      <c r="B11" s="135"/>
      <c r="C11" s="138" t="s">
        <v>44</v>
      </c>
      <c r="D11" s="125"/>
      <c r="E11" s="138" t="s">
        <v>45</v>
      </c>
      <c r="F11" s="125"/>
      <c r="G11" s="138" t="s">
        <v>44</v>
      </c>
      <c r="H11" s="134"/>
      <c r="I11" s="138" t="s">
        <v>45</v>
      </c>
      <c r="J11" s="134"/>
      <c r="K11" s="138" t="s">
        <v>44</v>
      </c>
      <c r="L11" s="125"/>
      <c r="M11" s="138" t="s">
        <v>46</v>
      </c>
      <c r="N11" s="125"/>
      <c r="O11" s="138" t="s">
        <v>41</v>
      </c>
    </row>
    <row r="12" spans="1:15" ht="24.95" customHeight="1" x14ac:dyDescent="0.35">
      <c r="A12" s="139"/>
      <c r="B12" s="13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s="143" customFormat="1" ht="24.95" customHeight="1" x14ac:dyDescent="0.35">
      <c r="A13" s="140" t="s">
        <v>20</v>
      </c>
      <c r="B13" s="141"/>
      <c r="C13" s="142">
        <f>'[1]Rev Detail Tuit &amp; Fees '!D37</f>
        <v>48445377</v>
      </c>
      <c r="E13" s="142">
        <v>48642952</v>
      </c>
      <c r="G13" s="142">
        <f>'[1]Rev Detail Tuit &amp; Fees '!F37</f>
        <v>53896205</v>
      </c>
      <c r="H13" s="141"/>
      <c r="I13" s="142">
        <v>54048954</v>
      </c>
      <c r="J13" s="141"/>
      <c r="K13" s="142">
        <f>'[1]Rev Detail Tuit &amp; Fees '!H37</f>
        <v>49098912</v>
      </c>
      <c r="M13" s="142">
        <v>49210803</v>
      </c>
      <c r="O13" s="142">
        <f>'[1]Rev Detail Tuit &amp; Fees '!J37</f>
        <v>40139033</v>
      </c>
    </row>
    <row r="14" spans="1:15" s="143" customFormat="1" ht="24.95" customHeight="1" x14ac:dyDescent="0.35">
      <c r="A14" s="140"/>
      <c r="B14" s="144"/>
      <c r="C14" s="145"/>
      <c r="E14" s="145"/>
      <c r="G14" s="145"/>
      <c r="H14" s="144"/>
      <c r="I14" s="145"/>
      <c r="J14" s="144"/>
      <c r="K14" s="145"/>
      <c r="M14" s="145"/>
      <c r="O14" s="145"/>
    </row>
    <row r="15" spans="1:15" s="143" customFormat="1" ht="24.95" customHeight="1" x14ac:dyDescent="0.35">
      <c r="A15" s="140" t="s">
        <v>21</v>
      </c>
      <c r="B15" s="144"/>
      <c r="C15" s="145">
        <f>'[1]Rev Detail Tuit &amp; Fees '!D91</f>
        <v>37736025</v>
      </c>
      <c r="E15" s="145">
        <v>32688955</v>
      </c>
      <c r="G15" s="145">
        <f>'[1]Rev Detail Tuit &amp; Fees '!F91</f>
        <v>29701300</v>
      </c>
      <c r="H15" s="144"/>
      <c r="I15" s="145">
        <v>30918294</v>
      </c>
      <c r="J15" s="144"/>
      <c r="K15" s="145">
        <f>'[1]Rev Detail Tuit &amp; Fees '!H91</f>
        <v>33967161</v>
      </c>
      <c r="M15" s="145">
        <v>33898074</v>
      </c>
      <c r="O15" s="145">
        <f>'[1]Rev Detail Tuit &amp; Fees '!J91</f>
        <v>33038685</v>
      </c>
    </row>
    <row r="16" spans="1:15" s="143" customFormat="1" ht="24.95" customHeight="1" x14ac:dyDescent="0.35">
      <c r="A16" s="140"/>
      <c r="B16" s="144"/>
      <c r="C16" s="145"/>
      <c r="E16" s="145"/>
      <c r="G16" s="145"/>
      <c r="H16" s="144"/>
      <c r="I16" s="145"/>
      <c r="J16" s="144"/>
      <c r="K16" s="145"/>
      <c r="M16" s="145"/>
      <c r="O16" s="145"/>
    </row>
    <row r="17" spans="1:17" s="143" customFormat="1" ht="24.95" customHeight="1" x14ac:dyDescent="0.35">
      <c r="A17" s="140" t="s">
        <v>22</v>
      </c>
      <c r="B17" s="144"/>
      <c r="C17" s="145">
        <f>'[1]Rev Detail Tuit &amp; Fees '!D181</f>
        <v>28870091</v>
      </c>
      <c r="E17" s="145">
        <v>29035554</v>
      </c>
      <c r="G17" s="145">
        <f>'[1]Rev Detail Tuit &amp; Fees '!F181</f>
        <v>23345146</v>
      </c>
      <c r="H17" s="144"/>
      <c r="I17" s="145">
        <v>25044772</v>
      </c>
      <c r="J17" s="144"/>
      <c r="K17" s="145">
        <f>'[1]Rev Detail Tuit &amp; Fees '!H181</f>
        <v>28686753</v>
      </c>
      <c r="M17" s="145">
        <v>30779868</v>
      </c>
      <c r="O17" s="145">
        <f>'[1]Rev Detail Tuit &amp; Fees '!J181</f>
        <v>26617493</v>
      </c>
    </row>
    <row r="18" spans="1:17" s="143" customFormat="1" ht="24.95" customHeight="1" x14ac:dyDescent="0.35">
      <c r="A18" s="140"/>
      <c r="B18" s="144"/>
      <c r="C18" s="145"/>
      <c r="E18" s="145"/>
      <c r="G18" s="145"/>
      <c r="H18" s="144"/>
      <c r="I18" s="145"/>
      <c r="J18" s="144"/>
      <c r="K18" s="145"/>
      <c r="M18" s="145"/>
      <c r="O18" s="145"/>
    </row>
    <row r="19" spans="1:17" s="143" customFormat="1" ht="24.95" customHeight="1" x14ac:dyDescent="0.35">
      <c r="A19" s="140" t="s">
        <v>23</v>
      </c>
      <c r="B19" s="144"/>
      <c r="C19" s="145">
        <f>'[1]Rev Detail Tuit &amp; Fees '!D194</f>
        <v>51707955</v>
      </c>
      <c r="E19" s="145">
        <v>56146535</v>
      </c>
      <c r="G19" s="145">
        <f>'[1]Rev Detail Tuit &amp; Fees '!F194</f>
        <v>59117516</v>
      </c>
      <c r="H19" s="144"/>
      <c r="I19" s="145">
        <v>59403574</v>
      </c>
      <c r="J19" s="144"/>
      <c r="K19" s="145">
        <f>'[1]Rev Detail Tuit &amp; Fees '!H194</f>
        <v>58273025</v>
      </c>
      <c r="M19" s="145">
        <v>64786054</v>
      </c>
      <c r="O19" s="145">
        <f>'[1]Rev Detail Tuit &amp; Fees '!J194</f>
        <v>65888360</v>
      </c>
    </row>
    <row r="20" spans="1:17" s="143" customFormat="1" ht="24.95" customHeight="1" x14ac:dyDescent="0.35">
      <c r="A20" s="140"/>
      <c r="B20" s="144"/>
      <c r="C20" s="145"/>
      <c r="E20" s="145"/>
      <c r="G20" s="145"/>
      <c r="H20" s="144"/>
      <c r="I20" s="145"/>
      <c r="J20" s="144"/>
      <c r="K20" s="145"/>
      <c r="M20" s="145"/>
      <c r="O20" s="145"/>
    </row>
    <row r="21" spans="1:17" s="143" customFormat="1" ht="24.95" customHeight="1" x14ac:dyDescent="0.35">
      <c r="A21" s="140" t="s">
        <v>24</v>
      </c>
      <c r="B21" s="144"/>
      <c r="C21" s="145">
        <f>'[1]Rev Detail Tuit &amp; Fees '!D241</f>
        <v>8762488</v>
      </c>
      <c r="E21" s="145">
        <v>11297928</v>
      </c>
      <c r="G21" s="145">
        <f>'[1]Rev Detail Tuit &amp; Fees '!F241</f>
        <v>6366179</v>
      </c>
      <c r="H21" s="144"/>
      <c r="I21" s="145">
        <v>11481675</v>
      </c>
      <c r="J21" s="144"/>
      <c r="K21" s="145">
        <f>'[1]Rev Detail Tuit &amp; Fees '!H241</f>
        <v>6437408</v>
      </c>
      <c r="M21" s="145">
        <v>15195632</v>
      </c>
      <c r="O21" s="145">
        <f>'[1]Rev Detail Tuit &amp; Fees '!J241</f>
        <v>7939699</v>
      </c>
    </row>
    <row r="22" spans="1:17" s="143" customFormat="1" ht="24.95" customHeight="1" x14ac:dyDescent="0.35">
      <c r="A22" s="140"/>
      <c r="B22" s="144"/>
      <c r="C22" s="145"/>
      <c r="E22" s="145"/>
      <c r="G22" s="145"/>
      <c r="H22" s="144"/>
      <c r="I22" s="145"/>
      <c r="J22" s="144"/>
      <c r="K22" s="145"/>
      <c r="M22" s="145"/>
      <c r="O22" s="145"/>
    </row>
    <row r="23" spans="1:17" ht="22.5" x14ac:dyDescent="0.35">
      <c r="A23" s="140" t="s">
        <v>25</v>
      </c>
      <c r="B23" s="146"/>
      <c r="C23" s="147">
        <v>0</v>
      </c>
      <c r="D23" s="125"/>
      <c r="E23" s="147">
        <f>'[1]Rev Detail Tuit &amp; Fees '!D247</f>
        <v>0</v>
      </c>
      <c r="F23" s="125"/>
      <c r="G23" s="148">
        <f>'[1]Rev Detail Tuit &amp; Fees '!F247</f>
        <v>9292568</v>
      </c>
      <c r="H23" s="125"/>
      <c r="I23" s="148">
        <v>9587509</v>
      </c>
      <c r="J23" s="125"/>
      <c r="K23" s="149">
        <f>'[1]Rev Detail Tuit &amp; Fees '!H247</f>
        <v>7738146</v>
      </c>
      <c r="L23" s="125"/>
      <c r="M23" s="149">
        <f>2078024+3704300+1945995</f>
        <v>7728319</v>
      </c>
      <c r="N23" s="125"/>
      <c r="O23" s="149">
        <f>'[1]Rev Detail Tuit &amp; Fees '!J247</f>
        <v>4082685</v>
      </c>
      <c r="P23" s="125"/>
      <c r="Q23" s="125"/>
    </row>
    <row r="24" spans="1:17" s="143" customFormat="1" ht="24.95" customHeight="1" x14ac:dyDescent="0.35">
      <c r="A24" s="140"/>
      <c r="B24" s="144"/>
      <c r="C24" s="145"/>
      <c r="E24" s="145"/>
      <c r="G24" s="145"/>
      <c r="H24" s="144"/>
      <c r="I24" s="145"/>
      <c r="J24" s="144"/>
      <c r="K24" s="145"/>
      <c r="M24" s="145"/>
      <c r="O24" s="145"/>
    </row>
    <row r="25" spans="1:17" s="143" customFormat="1" ht="24.95" hidden="1" customHeight="1" x14ac:dyDescent="0.35">
      <c r="A25" s="140" t="s">
        <v>47</v>
      </c>
      <c r="B25" s="144"/>
      <c r="C25" s="145">
        <f>'[1]Rev Detail Tuit &amp; Fees '!D272</f>
        <v>0</v>
      </c>
      <c r="E25" s="145"/>
      <c r="G25" s="145">
        <f>'[1]Rev Detail Tuit &amp; Fees '!F272</f>
        <v>0</v>
      </c>
      <c r="H25" s="144"/>
      <c r="I25" s="145"/>
      <c r="J25" s="144"/>
      <c r="K25" s="145"/>
      <c r="M25" s="145"/>
      <c r="O25" s="145"/>
    </row>
    <row r="26" spans="1:17" s="143" customFormat="1" ht="24.95" hidden="1" customHeight="1" x14ac:dyDescent="0.35">
      <c r="A26" s="140"/>
      <c r="B26" s="144"/>
      <c r="C26" s="145"/>
      <c r="E26" s="145"/>
      <c r="G26" s="145"/>
      <c r="H26" s="144"/>
      <c r="I26" s="145"/>
      <c r="J26" s="144"/>
      <c r="K26" s="145"/>
      <c r="M26" s="145"/>
      <c r="O26" s="145"/>
    </row>
    <row r="27" spans="1:17" s="143" customFormat="1" ht="24.95" customHeight="1" x14ac:dyDescent="0.35">
      <c r="A27" s="140" t="s">
        <v>26</v>
      </c>
      <c r="B27" s="144"/>
      <c r="C27" s="145">
        <f>'[1]Rev Detail Tuit &amp; Fees '!D303</f>
        <v>6455238</v>
      </c>
      <c r="E27" s="145">
        <v>6455238</v>
      </c>
      <c r="G27" s="145">
        <f>'[1]Rev Detail Tuit &amp; Fees '!F303</f>
        <v>5177901</v>
      </c>
      <c r="H27" s="144"/>
      <c r="I27" s="145">
        <v>5177901</v>
      </c>
      <c r="J27" s="144"/>
      <c r="K27" s="145">
        <f>'[1]Rev Detail Tuit &amp; Fees '!H303</f>
        <v>10032943</v>
      </c>
      <c r="M27" s="145">
        <v>10032943</v>
      </c>
      <c r="O27" s="145">
        <f>'[1]Rev Detail Tuit &amp; Fees '!J303</f>
        <v>8987781</v>
      </c>
    </row>
    <row r="28" spans="1:17" ht="24.95" customHeight="1" thickBot="1" x14ac:dyDescent="0.4">
      <c r="A28" s="146"/>
      <c r="B28" s="150"/>
      <c r="C28" s="125"/>
      <c r="D28" s="125"/>
      <c r="E28" s="143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ht="31.5" customHeight="1" thickBot="1" x14ac:dyDescent="0.4">
      <c r="A29" s="151" t="s">
        <v>48</v>
      </c>
      <c r="B29" s="152"/>
      <c r="C29" s="153">
        <f>SUM(C13:C27)</f>
        <v>181977174</v>
      </c>
      <c r="D29" s="125"/>
      <c r="E29" s="153">
        <f>SUM(E13:E27)</f>
        <v>184267162</v>
      </c>
      <c r="F29" s="125"/>
      <c r="G29" s="153">
        <f>SUM(G13:G27)</f>
        <v>186896815</v>
      </c>
      <c r="H29" s="154"/>
      <c r="I29" s="153">
        <f>SUM(I13:I27)</f>
        <v>195662679</v>
      </c>
      <c r="J29" s="154"/>
      <c r="K29" s="153">
        <f>SUM(K13:K27)</f>
        <v>194234348</v>
      </c>
      <c r="L29" s="125"/>
      <c r="M29" s="153">
        <f>SUM(M13:M27)</f>
        <v>211631693</v>
      </c>
      <c r="N29" s="125"/>
      <c r="O29" s="153">
        <f>SUM(O13:O27)</f>
        <v>186693736</v>
      </c>
      <c r="P29" s="125"/>
      <c r="Q29" s="155"/>
    </row>
    <row r="30" spans="1:17" ht="23.25" thickTop="1" x14ac:dyDescent="0.35">
      <c r="A30" s="146"/>
      <c r="B30" s="150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1:17" ht="22.5" x14ac:dyDescent="0.35">
      <c r="A31" s="146"/>
      <c r="B31" s="146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4" spans="1:1" ht="22.5" x14ac:dyDescent="0.35">
      <c r="A34" s="125" t="s">
        <v>49</v>
      </c>
    </row>
    <row r="36" spans="1:1" ht="22.5" x14ac:dyDescent="0.35">
      <c r="A36" s="146" t="s">
        <v>50</v>
      </c>
    </row>
    <row r="37" spans="1:1" ht="22.5" x14ac:dyDescent="0.35">
      <c r="A37" s="146" t="s">
        <v>51</v>
      </c>
    </row>
    <row r="38" spans="1:1" ht="22.5" x14ac:dyDescent="0.35">
      <c r="A38" s="146" t="s">
        <v>52</v>
      </c>
    </row>
    <row r="40" spans="1:1" ht="22.5" x14ac:dyDescent="0.35">
      <c r="A40" s="125" t="s">
        <v>53</v>
      </c>
    </row>
    <row r="41" spans="1:1" ht="22.5" x14ac:dyDescent="0.35">
      <c r="A41" s="125" t="s">
        <v>54</v>
      </c>
    </row>
    <row r="42" spans="1:1" ht="22.5" x14ac:dyDescent="0.35">
      <c r="A42" s="125" t="s">
        <v>55</v>
      </c>
    </row>
    <row r="60" spans="1:2" ht="22.5" x14ac:dyDescent="0.35">
      <c r="A60" s="156"/>
      <c r="B60" s="146"/>
    </row>
    <row r="63" spans="1:2" ht="22.5" x14ac:dyDescent="0.35">
      <c r="A63" s="156"/>
      <c r="B63" s="157"/>
    </row>
    <row r="64" spans="1:2" ht="22.5" x14ac:dyDescent="0.35">
      <c r="A64" s="125"/>
      <c r="B64" s="158"/>
    </row>
    <row r="133" hidden="1" x14ac:dyDescent="0.2"/>
  </sheetData>
  <mergeCells count="4">
    <mergeCell ref="A1:O1"/>
    <mergeCell ref="A2:O2"/>
    <mergeCell ref="A3:O3"/>
    <mergeCell ref="A5:O5"/>
  </mergeCells>
  <printOptions horizontalCentered="1"/>
  <pageMargins left="0.3" right="0.3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D558-41A3-4F58-9AD8-9B359D08E3E9}">
  <dimension ref="A1:IT59"/>
  <sheetViews>
    <sheetView showOutlineSymbols="0" view="pageBreakPreview" topLeftCell="A7" zoomScaleNormal="85" zoomScaleSheetLayoutView="100" workbookViewId="0">
      <selection activeCell="I20" sqref="I20"/>
    </sheetView>
  </sheetViews>
  <sheetFormatPr defaultColWidth="9.6640625" defaultRowHeight="15.75" x14ac:dyDescent="0.25"/>
  <cols>
    <col min="1" max="2" width="20.77734375" style="4" customWidth="1"/>
    <col min="3" max="3" width="2" style="4" customWidth="1"/>
    <col min="4" max="4" width="20.77734375" style="4" customWidth="1"/>
    <col min="5" max="5" width="2" style="4" customWidth="1"/>
    <col min="6" max="7" width="20.77734375" style="4" customWidth="1"/>
    <col min="8" max="8" width="15.109375" style="4" customWidth="1"/>
    <col min="9" max="9" width="12.77734375" style="4" customWidth="1"/>
    <col min="10" max="254" width="9.6640625" style="4" customWidth="1"/>
    <col min="255" max="16384" width="9.6640625" style="9"/>
  </cols>
  <sheetData>
    <row r="1" spans="1:11" ht="29.25" x14ac:dyDescent="0.45">
      <c r="A1" s="159" t="s">
        <v>5</v>
      </c>
      <c r="B1" s="3"/>
      <c r="C1" s="3"/>
      <c r="D1" s="2"/>
      <c r="E1" s="2"/>
      <c r="F1" s="2"/>
      <c r="G1" s="2"/>
      <c r="H1" s="160"/>
    </row>
    <row r="2" spans="1:11" ht="26.25" x14ac:dyDescent="0.4">
      <c r="A2" s="161" t="s">
        <v>15</v>
      </c>
      <c r="B2" s="3"/>
      <c r="C2" s="3"/>
      <c r="D2" s="2"/>
      <c r="E2" s="2"/>
      <c r="F2" s="2"/>
      <c r="G2" s="2"/>
      <c r="H2" s="160"/>
    </row>
    <row r="3" spans="1:11" ht="22.5" x14ac:dyDescent="0.35">
      <c r="A3" s="46" t="s">
        <v>56</v>
      </c>
      <c r="B3" s="3"/>
      <c r="C3" s="3"/>
      <c r="D3" s="2"/>
      <c r="E3" s="2"/>
      <c r="F3" s="2"/>
      <c r="G3" s="2"/>
      <c r="H3" s="160"/>
    </row>
    <row r="4" spans="1:11" ht="22.5" x14ac:dyDescent="0.35">
      <c r="A4" s="46" t="s">
        <v>57</v>
      </c>
      <c r="B4" s="3"/>
      <c r="C4" s="3"/>
      <c r="D4" s="2"/>
      <c r="E4" s="2"/>
      <c r="F4" s="2"/>
      <c r="G4" s="2"/>
      <c r="H4" s="160"/>
    </row>
    <row r="5" spans="1:11" ht="16.5" customHeight="1" x14ac:dyDescent="0.35">
      <c r="A5" s="46"/>
      <c r="B5" s="3"/>
      <c r="C5" s="3"/>
      <c r="D5" s="2"/>
      <c r="E5" s="2"/>
      <c r="F5" s="2"/>
      <c r="G5" s="162"/>
      <c r="H5" s="160"/>
    </row>
    <row r="6" spans="1:11" ht="19.5" x14ac:dyDescent="0.3">
      <c r="A6" s="48" t="s">
        <v>14</v>
      </c>
      <c r="B6" s="3"/>
      <c r="C6" s="3"/>
      <c r="D6" s="2"/>
      <c r="E6" s="2"/>
      <c r="F6" s="2"/>
      <c r="G6" s="162"/>
      <c r="H6" s="160"/>
    </row>
    <row r="7" spans="1:11" ht="16.5" customHeight="1" x14ac:dyDescent="0.3">
      <c r="A7" s="48"/>
      <c r="B7" s="3"/>
      <c r="C7" s="3"/>
      <c r="D7" s="2"/>
      <c r="E7" s="2"/>
      <c r="F7" s="2"/>
      <c r="G7" s="162"/>
      <c r="H7" s="160"/>
    </row>
    <row r="8" spans="1:11" ht="16.5" customHeight="1" x14ac:dyDescent="0.3">
      <c r="A8" s="48"/>
      <c r="B8" s="3"/>
      <c r="C8" s="3"/>
      <c r="D8" s="2"/>
      <c r="E8" s="2"/>
      <c r="F8" s="2"/>
      <c r="G8" s="162"/>
      <c r="H8" s="160"/>
    </row>
    <row r="9" spans="1:11" ht="16.5" customHeight="1" x14ac:dyDescent="0.3">
      <c r="A9" s="48"/>
      <c r="B9" s="3"/>
      <c r="C9" s="3"/>
      <c r="D9" s="2"/>
      <c r="E9" s="2"/>
      <c r="F9" s="2"/>
      <c r="G9" s="162"/>
      <c r="H9" s="160"/>
    </row>
    <row r="10" spans="1:11" ht="30" customHeight="1" thickBot="1" x14ac:dyDescent="0.35">
      <c r="A10" s="3"/>
      <c r="B10" s="50" t="s">
        <v>58</v>
      </c>
      <c r="C10" s="51"/>
      <c r="D10" s="52" t="s">
        <v>34</v>
      </c>
      <c r="E10" s="53"/>
      <c r="F10" s="52" t="s">
        <v>19</v>
      </c>
      <c r="G10" s="3"/>
      <c r="H10" s="3"/>
      <c r="I10" s="3"/>
      <c r="J10" s="3"/>
      <c r="K10" s="3"/>
    </row>
    <row r="11" spans="1:11" ht="17.25" x14ac:dyDescent="0.3">
      <c r="B11" s="163"/>
      <c r="C11" s="164"/>
      <c r="D11" s="165"/>
      <c r="E11" s="57"/>
      <c r="F11" s="166"/>
      <c r="H11" s="3"/>
      <c r="I11" s="3"/>
      <c r="J11" s="3"/>
      <c r="K11" s="3"/>
    </row>
    <row r="12" spans="1:11" ht="19.5" customHeight="1" x14ac:dyDescent="0.3">
      <c r="B12" s="55" t="s">
        <v>59</v>
      </c>
      <c r="C12" s="49"/>
      <c r="D12" s="56">
        <f>'Exp Summary'!W13</f>
        <v>82445204</v>
      </c>
      <c r="E12" s="57"/>
      <c r="F12" s="58">
        <f>+'Exp Summary'!Y13</f>
        <v>0.46550005510384557</v>
      </c>
      <c r="H12" s="3"/>
      <c r="I12" s="3"/>
      <c r="J12" s="3"/>
      <c r="K12" s="3"/>
    </row>
    <row r="13" spans="1:11" ht="19.5" customHeight="1" x14ac:dyDescent="0.3">
      <c r="A13" s="3"/>
      <c r="B13" s="55" t="s">
        <v>60</v>
      </c>
      <c r="C13" s="49"/>
      <c r="D13" s="61">
        <f>'Exp Summary'!W15</f>
        <v>1249161</v>
      </c>
      <c r="E13" s="62"/>
      <c r="F13" s="58">
        <f>+'Exp Summary'!Y15</f>
        <v>7.0529816911311764E-3</v>
      </c>
      <c r="G13" s="32"/>
      <c r="H13" s="3"/>
      <c r="I13" s="3"/>
      <c r="J13" s="3"/>
      <c r="K13" s="3"/>
    </row>
    <row r="14" spans="1:11" ht="19.5" customHeight="1" x14ac:dyDescent="0.3">
      <c r="A14" s="3"/>
      <c r="B14" s="55" t="s">
        <v>61</v>
      </c>
      <c r="C14" s="49"/>
      <c r="D14" s="61">
        <f>'Exp Summary'!W17</f>
        <v>19591485</v>
      </c>
      <c r="E14" s="62"/>
      <c r="F14" s="58">
        <f>+'Exp Summary'!Y17</f>
        <v>0.1106169541052523</v>
      </c>
      <c r="G14" s="32"/>
      <c r="H14" s="3"/>
      <c r="I14" s="3"/>
      <c r="J14" s="3"/>
      <c r="K14" s="3"/>
    </row>
    <row r="15" spans="1:11" ht="19.5" customHeight="1" x14ac:dyDescent="0.3">
      <c r="A15" s="3"/>
      <c r="B15" s="55" t="s">
        <v>62</v>
      </c>
      <c r="C15" s="49"/>
      <c r="D15" s="61">
        <f>'Exp Summary'!W19</f>
        <v>11653430</v>
      </c>
      <c r="E15" s="62"/>
      <c r="F15" s="58">
        <f>+'Exp Summary'!Y19</f>
        <v>6.5797305894819635E-2</v>
      </c>
      <c r="G15" s="32"/>
      <c r="H15" s="3"/>
      <c r="I15" s="3"/>
      <c r="J15" s="3"/>
      <c r="K15" s="3"/>
    </row>
    <row r="16" spans="1:11" ht="19.5" customHeight="1" x14ac:dyDescent="0.3">
      <c r="A16" s="3"/>
      <c r="B16" s="55" t="s">
        <v>63</v>
      </c>
      <c r="C16" s="49"/>
      <c r="D16" s="61">
        <f>'Exp Summary'!W21</f>
        <v>35768666</v>
      </c>
      <c r="E16" s="62"/>
      <c r="F16" s="58">
        <f>+'Exp Summary'!Y21</f>
        <v>0.2019561500992956</v>
      </c>
      <c r="G16" s="32"/>
      <c r="H16" s="3"/>
      <c r="I16" s="3"/>
      <c r="J16" s="3"/>
      <c r="K16" s="3"/>
    </row>
    <row r="17" spans="1:254" ht="19.5" customHeight="1" x14ac:dyDescent="0.3">
      <c r="A17" s="3"/>
      <c r="B17" s="55" t="s">
        <v>64</v>
      </c>
      <c r="C17" s="49"/>
      <c r="D17" s="61">
        <f>'Exp Summary'!W23</f>
        <v>26403105</v>
      </c>
      <c r="E17" s="62"/>
      <c r="F17" s="58">
        <f>+'Exp Summary'!Y23</f>
        <v>0.14897655310565575</v>
      </c>
      <c r="H17" s="3"/>
      <c r="I17" s="3"/>
      <c r="J17" s="3"/>
      <c r="K17" s="3"/>
    </row>
    <row r="18" spans="1:254" ht="18" thickBot="1" x14ac:dyDescent="0.35">
      <c r="A18" s="3"/>
      <c r="B18" s="167"/>
      <c r="C18" s="164"/>
      <c r="D18" s="168"/>
      <c r="E18" s="169"/>
      <c r="F18" s="170"/>
      <c r="G18" s="3"/>
      <c r="H18" s="14"/>
      <c r="I18" s="3"/>
      <c r="J18" s="3"/>
      <c r="K18" s="3"/>
    </row>
    <row r="19" spans="1:254" ht="20.25" customHeight="1" thickBot="1" x14ac:dyDescent="0.35">
      <c r="A19" s="3"/>
      <c r="B19" s="171" t="s">
        <v>65</v>
      </c>
      <c r="C19" s="67"/>
      <c r="D19" s="172">
        <f>+'Exp Summary'!W25</f>
        <v>177111051</v>
      </c>
      <c r="E19" s="69"/>
      <c r="F19" s="173">
        <f>+'Exp Summary'!Y25</f>
        <v>0.99999999999999989</v>
      </c>
      <c r="G19" s="174"/>
      <c r="H19" s="175"/>
      <c r="I19" s="3"/>
      <c r="J19" s="3"/>
      <c r="K19" s="3"/>
    </row>
    <row r="20" spans="1:254" ht="18" thickTop="1" x14ac:dyDescent="0.3">
      <c r="A20" s="3"/>
      <c r="B20" s="40"/>
      <c r="C20" s="49"/>
      <c r="D20" s="40"/>
      <c r="E20" s="49"/>
      <c r="F20" s="40"/>
      <c r="G20" s="176"/>
      <c r="H20" s="176"/>
      <c r="I20" s="3"/>
      <c r="J20" s="3"/>
      <c r="K20" s="3"/>
    </row>
    <row r="21" spans="1:254" ht="17.25" x14ac:dyDescent="0.3">
      <c r="A21" s="3"/>
      <c r="B21" s="177"/>
      <c r="C21" s="177"/>
      <c r="D21" s="177"/>
      <c r="E21" s="177"/>
      <c r="F21" s="177"/>
      <c r="G21" s="3"/>
      <c r="H21" s="3"/>
      <c r="I21" s="3"/>
      <c r="J21" s="3"/>
      <c r="K21" s="3"/>
    </row>
    <row r="22" spans="1:254" ht="17.25" x14ac:dyDescent="0.3">
      <c r="B22" s="178"/>
      <c r="C22" s="178"/>
      <c r="D22" s="178"/>
      <c r="E22" s="178"/>
      <c r="F22" s="178"/>
      <c r="H22" s="3"/>
      <c r="I22" s="3"/>
      <c r="J22" s="3"/>
      <c r="K22" s="3"/>
    </row>
    <row r="23" spans="1:254" ht="17.25" x14ac:dyDescent="0.3">
      <c r="B23" s="178"/>
      <c r="C23" s="178"/>
      <c r="D23" s="178"/>
      <c r="E23" s="178"/>
      <c r="F23" s="178"/>
      <c r="H23" s="3"/>
      <c r="I23" s="3"/>
      <c r="J23" s="3"/>
      <c r="K23" s="3"/>
    </row>
    <row r="24" spans="1:254" s="179" customFormat="1" x14ac:dyDescent="0.25">
      <c r="A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D25" s="2"/>
      <c r="E25" s="2"/>
      <c r="F25" s="3"/>
      <c r="H25" s="3"/>
      <c r="I25" s="3"/>
      <c r="J25" s="3"/>
      <c r="K25" s="3"/>
    </row>
    <row r="26" spans="1:25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25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25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25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25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25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25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 ht="20.25" customHeight="1" x14ac:dyDescent="0.25">
      <c r="B39" s="9"/>
      <c r="C39" s="9"/>
      <c r="D39" s="9"/>
      <c r="E39" s="9"/>
      <c r="F39" s="9"/>
      <c r="K39" s="180"/>
      <c r="L39" s="181"/>
      <c r="M39" s="181"/>
    </row>
    <row r="40" spans="1:13" ht="18.75" customHeight="1" x14ac:dyDescent="0.25">
      <c r="B40" s="9"/>
      <c r="C40" s="9"/>
      <c r="D40" s="9"/>
      <c r="E40" s="9"/>
      <c r="F40" s="9"/>
      <c r="K40" s="180"/>
      <c r="L40" s="181"/>
      <c r="M40" s="181"/>
    </row>
    <row r="41" spans="1:13" ht="18.75" customHeight="1" x14ac:dyDescent="0.25">
      <c r="B41" s="9"/>
      <c r="C41" s="9"/>
      <c r="D41" s="9"/>
      <c r="E41" s="9"/>
      <c r="F41" s="9"/>
      <c r="J41" s="29"/>
    </row>
    <row r="42" spans="1:13" ht="18.75" customHeight="1" x14ac:dyDescent="0.25">
      <c r="B42" s="9"/>
      <c r="C42" s="9"/>
      <c r="D42" s="9"/>
      <c r="E42" s="9"/>
      <c r="F42" s="9"/>
      <c r="J42" s="29"/>
      <c r="K42" s="180"/>
    </row>
    <row r="43" spans="1:13" ht="18.75" customHeight="1" x14ac:dyDescent="0.25">
      <c r="B43" s="9"/>
      <c r="C43" s="9"/>
      <c r="D43" s="9"/>
      <c r="E43" s="9"/>
      <c r="F43" s="9"/>
      <c r="J43" s="29"/>
    </row>
    <row r="44" spans="1:13" ht="18.75" customHeight="1" x14ac:dyDescent="0.25">
      <c r="B44" s="9"/>
      <c r="C44" s="9"/>
      <c r="D44" s="9"/>
      <c r="E44" s="9"/>
      <c r="F44" s="9"/>
      <c r="J44" s="29"/>
    </row>
    <row r="45" spans="1:13" ht="18.75" customHeight="1" x14ac:dyDescent="0.25">
      <c r="C45" s="182"/>
      <c r="D45" s="182"/>
      <c r="E45" s="182"/>
      <c r="F45" s="182"/>
      <c r="J45" s="29"/>
    </row>
    <row r="46" spans="1:13" ht="18.75" customHeight="1" x14ac:dyDescent="0.25">
      <c r="B46" s="183" t="s">
        <v>66</v>
      </c>
      <c r="C46" s="183"/>
      <c r="D46" s="183"/>
      <c r="E46" s="183"/>
      <c r="F46" s="183"/>
      <c r="J46" s="29"/>
    </row>
    <row r="47" spans="1:13" ht="14.1" customHeight="1" x14ac:dyDescent="0.25">
      <c r="B47" s="183"/>
      <c r="C47" s="183"/>
      <c r="D47" s="183"/>
      <c r="E47" s="183"/>
      <c r="F47" s="183"/>
    </row>
    <row r="48" spans="1:13" x14ac:dyDescent="0.25">
      <c r="D48" s="184"/>
      <c r="E48" s="184"/>
      <c r="F48" s="29"/>
    </row>
    <row r="49" spans="1:6" ht="12" customHeight="1" x14ac:dyDescent="0.25">
      <c r="D49" s="185"/>
      <c r="E49" s="185"/>
    </row>
    <row r="50" spans="1:6" ht="18.75" x14ac:dyDescent="0.3">
      <c r="A50" s="454" t="s">
        <v>58</v>
      </c>
      <c r="B50" s="454"/>
      <c r="C50" s="454"/>
      <c r="D50" s="455" t="str">
        <f>D10</f>
        <v>FY '23 Budget</v>
      </c>
      <c r="E50" s="454"/>
      <c r="F50" s="454" t="s">
        <v>19</v>
      </c>
    </row>
    <row r="51" spans="1:6" ht="18.75" x14ac:dyDescent="0.3">
      <c r="A51" s="454" t="s">
        <v>59</v>
      </c>
      <c r="B51" s="454"/>
      <c r="C51" s="454"/>
      <c r="D51" s="456">
        <f>+'Exp Summary'!W13</f>
        <v>82445204</v>
      </c>
      <c r="E51" s="457"/>
      <c r="F51" s="458">
        <f>+'Exp Summary'!Y13</f>
        <v>0.46550005510384557</v>
      </c>
    </row>
    <row r="52" spans="1:6" ht="18.75" x14ac:dyDescent="0.3">
      <c r="A52" s="454" t="s">
        <v>60</v>
      </c>
      <c r="B52" s="454"/>
      <c r="C52" s="454"/>
      <c r="D52" s="456">
        <f>+'Exp Summary'!W15</f>
        <v>1249161</v>
      </c>
      <c r="E52" s="459"/>
      <c r="F52" s="458">
        <f>+'Exp Summary'!Y15</f>
        <v>7.0529816911311764E-3</v>
      </c>
    </row>
    <row r="53" spans="1:6" ht="18.75" x14ac:dyDescent="0.3">
      <c r="A53" s="454" t="s">
        <v>61</v>
      </c>
      <c r="B53" s="454"/>
      <c r="C53" s="454"/>
      <c r="D53" s="456">
        <f>+'Exp Summary'!W17</f>
        <v>19591485</v>
      </c>
      <c r="E53" s="459"/>
      <c r="F53" s="458">
        <f>+'Exp Summary'!Y17</f>
        <v>0.1106169541052523</v>
      </c>
    </row>
    <row r="54" spans="1:6" ht="18.75" x14ac:dyDescent="0.3">
      <c r="A54" s="454" t="s">
        <v>62</v>
      </c>
      <c r="B54" s="454"/>
      <c r="C54" s="454"/>
      <c r="D54" s="456">
        <f>+'Exp Summary'!W19</f>
        <v>11653430</v>
      </c>
      <c r="E54" s="459"/>
      <c r="F54" s="458">
        <f>+'Exp Summary'!Y19</f>
        <v>6.5797305894819635E-2</v>
      </c>
    </row>
    <row r="55" spans="1:6" ht="18.75" x14ac:dyDescent="0.3">
      <c r="A55" s="454" t="s">
        <v>63</v>
      </c>
      <c r="B55" s="454"/>
      <c r="C55" s="454"/>
      <c r="D55" s="456">
        <f>+'Exp Summary'!W21</f>
        <v>35768666</v>
      </c>
      <c r="E55" s="459"/>
      <c r="F55" s="458">
        <f>+'Exp Summary'!Y21</f>
        <v>0.2019561500992956</v>
      </c>
    </row>
    <row r="56" spans="1:6" ht="18.75" x14ac:dyDescent="0.3">
      <c r="A56" s="454" t="s">
        <v>64</v>
      </c>
      <c r="B56" s="454"/>
      <c r="C56" s="454"/>
      <c r="D56" s="456">
        <f>+'Exp Summary'!W23</f>
        <v>26403105</v>
      </c>
      <c r="E56" s="459"/>
      <c r="F56" s="458">
        <f>+'Exp Summary'!Y23</f>
        <v>0.14897655310565575</v>
      </c>
    </row>
    <row r="57" spans="1:6" ht="18.75" x14ac:dyDescent="0.3">
      <c r="A57" s="454" t="s">
        <v>67</v>
      </c>
      <c r="B57" s="454"/>
      <c r="C57" s="454"/>
      <c r="D57" s="457">
        <f>+'Exp Summary'!W25</f>
        <v>177111051</v>
      </c>
      <c r="E57" s="457"/>
      <c r="F57" s="458">
        <f>+'Exp Summary'!Y25</f>
        <v>0.99999999999999989</v>
      </c>
    </row>
    <row r="58" spans="1:6" x14ac:dyDescent="0.25">
      <c r="A58" s="453"/>
      <c r="B58" s="453"/>
      <c r="C58" s="453"/>
      <c r="D58" s="453"/>
      <c r="E58" s="453"/>
      <c r="F58" s="453"/>
    </row>
    <row r="59" spans="1:6" x14ac:dyDescent="0.25">
      <c r="D59" s="186"/>
    </row>
  </sheetData>
  <mergeCells count="1">
    <mergeCell ref="B46:F47"/>
  </mergeCells>
  <pageMargins left="0.3" right="0.3" top="0.5" bottom="0.5" header="0.5" footer="0.5"/>
  <pageSetup scale="80" orientation="portrait" r:id="rId1"/>
  <headerFooter alignWithMargins="0"/>
  <rowBreaks count="1" manualBreakCount="1">
    <brk id="4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837C-506E-46DA-8272-9F78400519F9}">
  <dimension ref="A1:IW76"/>
  <sheetViews>
    <sheetView showOutlineSymbols="0" view="pageBreakPreview" topLeftCell="A4" zoomScale="90" zoomScaleSheetLayoutView="90" workbookViewId="0">
      <selection activeCell="F7" sqref="F7"/>
    </sheetView>
  </sheetViews>
  <sheetFormatPr defaultColWidth="9.6640625" defaultRowHeight="19.5" x14ac:dyDescent="0.3"/>
  <cols>
    <col min="1" max="1" width="24.77734375" style="88" customWidth="1"/>
    <col min="2" max="2" width="2" style="88" customWidth="1"/>
    <col min="3" max="3" width="20.77734375" style="88" customWidth="1"/>
    <col min="4" max="4" width="2" style="88" customWidth="1"/>
    <col min="5" max="5" width="20.77734375" style="88" customWidth="1"/>
    <col min="6" max="6" width="25.109375" style="88" customWidth="1"/>
    <col min="7" max="7" width="2" style="88" customWidth="1"/>
    <col min="8" max="8" width="20.77734375" style="88" customWidth="1"/>
    <col min="9" max="9" width="2" style="88" customWidth="1"/>
    <col min="10" max="10" width="20.77734375" style="88" customWidth="1"/>
    <col min="11" max="11" width="15.109375" style="88" customWidth="1"/>
    <col min="12" max="12" width="12.77734375" style="88" customWidth="1"/>
    <col min="13" max="257" width="9.6640625" style="88" customWidth="1"/>
    <col min="258" max="16384" width="9.6640625" style="82"/>
  </cols>
  <sheetData>
    <row r="1" spans="1:257" ht="42" x14ac:dyDescent="0.65">
      <c r="A1" s="187" t="s">
        <v>5</v>
      </c>
      <c r="B1" s="48"/>
      <c r="C1" s="86"/>
      <c r="D1" s="86"/>
      <c r="E1" s="86"/>
      <c r="F1" s="48"/>
      <c r="G1" s="48"/>
      <c r="H1" s="48"/>
      <c r="I1" s="48"/>
      <c r="J1" s="48"/>
      <c r="K1" s="91"/>
    </row>
    <row r="2" spans="1:257" ht="36.6" customHeight="1" x14ac:dyDescent="0.55000000000000004">
      <c r="A2" s="188" t="s">
        <v>15</v>
      </c>
      <c r="B2" s="48"/>
      <c r="C2" s="86"/>
      <c r="D2" s="86"/>
      <c r="E2" s="86"/>
      <c r="F2" s="48"/>
      <c r="G2" s="48"/>
      <c r="H2" s="48"/>
      <c r="I2" s="48"/>
      <c r="J2" s="48"/>
      <c r="K2" s="91"/>
    </row>
    <row r="3" spans="1:257" ht="30.95" customHeight="1" x14ac:dyDescent="0.5">
      <c r="A3" s="189" t="s">
        <v>56</v>
      </c>
      <c r="B3" s="48"/>
      <c r="C3" s="86"/>
      <c r="D3" s="86"/>
      <c r="E3" s="86"/>
      <c r="F3" s="48"/>
      <c r="G3" s="48"/>
      <c r="H3" s="48"/>
      <c r="I3" s="48"/>
      <c r="J3" s="48"/>
      <c r="K3" s="91"/>
    </row>
    <row r="4" spans="1:257" ht="30.95" customHeight="1" x14ac:dyDescent="0.5">
      <c r="A4" s="189" t="s">
        <v>57</v>
      </c>
      <c r="B4" s="48"/>
      <c r="C4" s="86"/>
      <c r="D4" s="86"/>
      <c r="E4" s="86"/>
      <c r="F4" s="48"/>
      <c r="G4" s="48"/>
      <c r="H4" s="48"/>
      <c r="I4" s="48"/>
      <c r="J4" s="48"/>
      <c r="K4" s="91"/>
    </row>
    <row r="5" spans="1:257" ht="19.5" customHeight="1" x14ac:dyDescent="0.3">
      <c r="C5" s="91"/>
      <c r="D5" s="91"/>
      <c r="E5" s="91"/>
      <c r="F5" s="91"/>
      <c r="G5" s="91"/>
      <c r="H5" s="91"/>
      <c r="I5" s="91"/>
      <c r="J5" s="91"/>
      <c r="K5" s="91"/>
    </row>
    <row r="6" spans="1:257" ht="28.5" customHeight="1" x14ac:dyDescent="0.45">
      <c r="A6" s="190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91"/>
    </row>
    <row r="7" spans="1:257" ht="19.5" customHeight="1" x14ac:dyDescent="0.45">
      <c r="A7" s="190"/>
      <c r="B7" s="48"/>
      <c r="C7" s="48"/>
      <c r="D7" s="48"/>
      <c r="E7" s="48"/>
      <c r="F7" s="48"/>
      <c r="G7" s="48"/>
      <c r="H7" s="48"/>
      <c r="I7" s="48"/>
      <c r="J7" s="48"/>
      <c r="K7" s="91"/>
    </row>
    <row r="8" spans="1:257" ht="19.5" customHeight="1" x14ac:dyDescent="0.45">
      <c r="A8" s="190"/>
      <c r="B8" s="48"/>
      <c r="C8" s="48"/>
      <c r="D8" s="48"/>
      <c r="E8" s="48"/>
      <c r="F8" s="48"/>
      <c r="G8" s="48"/>
      <c r="H8" s="48"/>
      <c r="I8" s="48"/>
      <c r="J8" s="48"/>
      <c r="K8" s="91"/>
    </row>
    <row r="9" spans="1:257" ht="19.5" customHeight="1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257" ht="19.5" customHeight="1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257" s="191" customFormat="1" ht="18.75" customHeight="1" x14ac:dyDescent="0.3">
      <c r="B11" s="91"/>
      <c r="C11" s="88"/>
      <c r="D11" s="88"/>
      <c r="E11" s="88"/>
      <c r="F11" s="93" t="s">
        <v>31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</row>
    <row r="12" spans="1:257" s="191" customFormat="1" ht="18.75" customHeight="1" x14ac:dyDescent="0.3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88"/>
    </row>
    <row r="13" spans="1:257" s="191" customFormat="1" ht="18.75" customHeight="1" x14ac:dyDescent="0.3">
      <c r="A13" s="88"/>
      <c r="B13" s="88"/>
      <c r="C13" s="88"/>
      <c r="D13" s="88"/>
      <c r="E13" s="88"/>
      <c r="F13" s="116"/>
      <c r="G13" s="116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</row>
    <row r="14" spans="1:257" s="191" customFormat="1" ht="18.75" customHeight="1" x14ac:dyDescent="0.3">
      <c r="A14" s="88"/>
      <c r="B14" s="88"/>
      <c r="C14" s="88"/>
      <c r="D14" s="88"/>
      <c r="E14" s="88"/>
      <c r="F14" s="88"/>
      <c r="G14" s="90"/>
      <c r="H14" s="88"/>
      <c r="I14" s="192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</row>
    <row r="15" spans="1:257" s="191" customFormat="1" ht="18.75" customHeight="1" x14ac:dyDescent="0.3">
      <c r="A15" s="88"/>
      <c r="B15" s="88"/>
      <c r="C15" s="88"/>
      <c r="D15" s="88"/>
      <c r="E15" s="88"/>
      <c r="F15" s="88"/>
      <c r="G15" s="90"/>
      <c r="H15" s="88"/>
      <c r="I15" s="192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</row>
    <row r="16" spans="1:257" s="191" customFormat="1" ht="39.75" customHeight="1" thickBot="1" x14ac:dyDescent="0.35">
      <c r="A16" s="88"/>
      <c r="B16" s="88"/>
      <c r="C16" s="88"/>
      <c r="D16" s="88"/>
      <c r="E16" s="88"/>
      <c r="F16" s="97" t="s">
        <v>58</v>
      </c>
      <c r="G16" s="89"/>
      <c r="H16" s="98" t="s">
        <v>68</v>
      </c>
      <c r="I16" s="99"/>
      <c r="J16" s="97" t="s">
        <v>19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</row>
    <row r="17" spans="1:257" s="191" customFormat="1" ht="20.100000000000001" customHeight="1" x14ac:dyDescent="0.3">
      <c r="A17" s="88"/>
      <c r="B17" s="88"/>
      <c r="C17" s="88"/>
      <c r="D17" s="88"/>
      <c r="E17" s="88"/>
      <c r="F17" s="100"/>
      <c r="G17" s="100"/>
      <c r="H17" s="101"/>
      <c r="I17" s="101"/>
      <c r="J17" s="102"/>
      <c r="K17" s="192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</row>
    <row r="18" spans="1:257" s="191" customFormat="1" ht="20.100000000000001" customHeight="1" x14ac:dyDescent="0.3">
      <c r="A18" s="88"/>
      <c r="B18" s="88"/>
      <c r="C18" s="88"/>
      <c r="D18" s="88"/>
      <c r="E18" s="88"/>
      <c r="F18" s="103" t="s">
        <v>59</v>
      </c>
      <c r="G18" s="90"/>
      <c r="H18" s="104">
        <f>'[3]function summary'!K13</f>
        <v>83188777</v>
      </c>
      <c r="I18" s="105"/>
      <c r="J18" s="106">
        <f>(H18/$H$25)</f>
        <v>0.48441164403192472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</row>
    <row r="19" spans="1:257" s="191" customFormat="1" ht="20.100000000000001" customHeight="1" x14ac:dyDescent="0.3">
      <c r="A19" s="88"/>
      <c r="B19" s="88"/>
      <c r="C19" s="88"/>
      <c r="D19" s="88"/>
      <c r="E19" s="88"/>
      <c r="F19" s="103" t="s">
        <v>60</v>
      </c>
      <c r="G19" s="90"/>
      <c r="H19" s="108">
        <f>'[3]function summary'!K15</f>
        <v>1418554</v>
      </c>
      <c r="I19" s="109"/>
      <c r="J19" s="106">
        <f>H19/$H$25</f>
        <v>8.2602978438793846E-3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</row>
    <row r="20" spans="1:257" s="191" customFormat="1" ht="20.100000000000001" customHeight="1" x14ac:dyDescent="0.3">
      <c r="A20" s="88"/>
      <c r="B20" s="88"/>
      <c r="C20" s="88"/>
      <c r="D20" s="88"/>
      <c r="E20" s="88"/>
      <c r="F20" s="103" t="s">
        <v>61</v>
      </c>
      <c r="G20" s="90"/>
      <c r="H20" s="108">
        <f>'[3]function summary'!K17</f>
        <v>19481564</v>
      </c>
      <c r="I20" s="109"/>
      <c r="J20" s="106">
        <f>H20/$H$25</f>
        <v>0.1134419423614457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</row>
    <row r="21" spans="1:257" s="191" customFormat="1" ht="20.100000000000001" customHeight="1" x14ac:dyDescent="0.3">
      <c r="A21" s="88"/>
      <c r="B21" s="88"/>
      <c r="C21" s="88"/>
      <c r="D21" s="88"/>
      <c r="E21" s="88"/>
      <c r="F21" s="103" t="s">
        <v>62</v>
      </c>
      <c r="G21" s="90"/>
      <c r="H21" s="108">
        <f>'[3]function summary'!K19</f>
        <v>12413319</v>
      </c>
      <c r="I21" s="109"/>
      <c r="J21" s="106">
        <f>H21/$H$25</f>
        <v>7.2283263218098845E-2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s="191" customFormat="1" ht="20.100000000000001" customHeight="1" x14ac:dyDescent="0.3">
      <c r="A22" s="88"/>
      <c r="B22" s="88"/>
      <c r="C22" s="88"/>
      <c r="D22" s="88"/>
      <c r="E22" s="88"/>
      <c r="F22" s="103" t="s">
        <v>63</v>
      </c>
      <c r="G22" s="90"/>
      <c r="H22" s="108">
        <f>'[3]function summary'!K21</f>
        <v>29107943</v>
      </c>
      <c r="I22" s="109"/>
      <c r="J22" s="106">
        <f>H22/$H$25</f>
        <v>0.16949674020351993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</row>
    <row r="23" spans="1:257" s="191" customFormat="1" ht="20.100000000000001" customHeight="1" x14ac:dyDescent="0.3">
      <c r="A23" s="88"/>
      <c r="B23" s="88"/>
      <c r="C23" s="88"/>
      <c r="D23" s="88"/>
      <c r="E23" s="88"/>
      <c r="F23" s="103" t="s">
        <v>64</v>
      </c>
      <c r="G23" s="90"/>
      <c r="H23" s="108">
        <f>'[3]function summary'!K23</f>
        <v>26121423</v>
      </c>
      <c r="I23" s="109"/>
      <c r="J23" s="106">
        <f>(H23/$H$25)</f>
        <v>0.15210611234113144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</row>
    <row r="24" spans="1:257" s="191" customFormat="1" ht="20.100000000000001" customHeight="1" thickBot="1" x14ac:dyDescent="0.35">
      <c r="A24" s="88"/>
      <c r="B24" s="88"/>
      <c r="C24" s="88"/>
      <c r="D24" s="88"/>
      <c r="E24" s="88"/>
      <c r="F24" s="94"/>
      <c r="G24" s="90"/>
      <c r="H24" s="109"/>
      <c r="I24" s="109"/>
      <c r="J24" s="119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</row>
    <row r="25" spans="1:257" s="191" customFormat="1" ht="20.100000000000001" customHeight="1" thickBot="1" x14ac:dyDescent="0.35">
      <c r="A25" s="88"/>
      <c r="B25" s="88"/>
      <c r="C25" s="88"/>
      <c r="D25" s="88"/>
      <c r="E25" s="88"/>
      <c r="F25" s="193" t="s">
        <v>67</v>
      </c>
      <c r="G25" s="92"/>
      <c r="H25" s="194">
        <f>SUM(H18:H23)</f>
        <v>171731580</v>
      </c>
      <c r="I25" s="113"/>
      <c r="J25" s="195">
        <f>(SUM(J18:J23))</f>
        <v>1</v>
      </c>
      <c r="K25" s="120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</row>
    <row r="26" spans="1:257" s="191" customFormat="1" ht="18.75" customHeight="1" thickTop="1" x14ac:dyDescent="0.3">
      <c r="A26" s="88"/>
      <c r="B26" s="88"/>
      <c r="C26" s="88"/>
      <c r="D26" s="88"/>
      <c r="E26" s="88"/>
      <c r="F26" s="88"/>
      <c r="G26" s="90"/>
      <c r="H26" s="192"/>
      <c r="I26" s="90"/>
      <c r="J26" s="192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</row>
    <row r="27" spans="1:257" s="191" customFormat="1" ht="18.75" customHeight="1" x14ac:dyDescent="0.3">
      <c r="A27" s="88"/>
      <c r="B27" s="88"/>
      <c r="C27" s="88"/>
      <c r="D27" s="88"/>
      <c r="E27" s="88"/>
      <c r="F27" s="88"/>
      <c r="G27" s="90"/>
      <c r="H27" s="88"/>
      <c r="I27" s="192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88"/>
    </row>
    <row r="28" spans="1:257" s="191" customFormat="1" ht="18.75" customHeight="1" x14ac:dyDescent="0.3">
      <c r="A28" s="88"/>
      <c r="B28" s="88"/>
      <c r="C28" s="88"/>
      <c r="D28" s="88"/>
      <c r="E28" s="88"/>
      <c r="F28" s="88"/>
      <c r="G28" s="88"/>
      <c r="H28" s="196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</row>
    <row r="29" spans="1:257" s="191" customFormat="1" x14ac:dyDescent="0.3">
      <c r="A29" s="88"/>
      <c r="B29" s="88"/>
      <c r="C29" s="88"/>
      <c r="D29" s="88"/>
      <c r="E29" s="88"/>
      <c r="F29" s="91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</row>
    <row r="30" spans="1:257" s="191" customFormat="1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</row>
    <row r="31" spans="1:257" s="191" customFormat="1" x14ac:dyDescent="0.3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</row>
    <row r="32" spans="1:257" s="191" customFormat="1" x14ac:dyDescent="0.3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</row>
    <row r="33" spans="1:257" s="191" customFormat="1" x14ac:dyDescent="0.3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</row>
    <row r="34" spans="1:257" s="191" customFormat="1" x14ac:dyDescent="0.3">
      <c r="A34" s="93" t="s">
        <v>33</v>
      </c>
      <c r="B34" s="88"/>
      <c r="C34" s="88"/>
      <c r="D34" s="88"/>
      <c r="E34" s="88"/>
      <c r="F34" s="93"/>
      <c r="G34" s="88"/>
      <c r="H34" s="88"/>
      <c r="I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</row>
    <row r="35" spans="1:257" s="191" customFormat="1" x14ac:dyDescent="0.3">
      <c r="A35" s="88"/>
      <c r="B35" s="88"/>
      <c r="C35" s="88"/>
      <c r="D35" s="88"/>
      <c r="E35" s="88"/>
      <c r="F35" s="88"/>
      <c r="G35" s="88"/>
      <c r="H35" s="88"/>
      <c r="I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88"/>
    </row>
    <row r="36" spans="1:257" s="191" customFormat="1" x14ac:dyDescent="0.3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</row>
    <row r="37" spans="1:257" s="191" customFormat="1" ht="39.75" customHeight="1" thickBot="1" x14ac:dyDescent="0.35">
      <c r="A37" s="97" t="s">
        <v>58</v>
      </c>
      <c r="B37" s="89"/>
      <c r="C37" s="98" t="s">
        <v>34</v>
      </c>
      <c r="D37" s="99"/>
      <c r="E37" s="97" t="s">
        <v>19</v>
      </c>
      <c r="F37" s="88"/>
      <c r="G37" s="88"/>
      <c r="H37" s="88"/>
      <c r="I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</row>
    <row r="38" spans="1:257" s="191" customFormat="1" x14ac:dyDescent="0.3">
      <c r="A38" s="100"/>
      <c r="B38" s="100"/>
      <c r="C38" s="101"/>
      <c r="D38" s="101"/>
      <c r="E38" s="102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</row>
    <row r="39" spans="1:257" s="191" customFormat="1" x14ac:dyDescent="0.3">
      <c r="A39" s="103" t="s">
        <v>59</v>
      </c>
      <c r="B39" s="90"/>
      <c r="C39" s="104">
        <f>'Exp Summary'!$W$13</f>
        <v>82445204</v>
      </c>
      <c r="D39" s="105"/>
      <c r="E39" s="106">
        <f>+'Exp Summary'!Y13</f>
        <v>0.46550005510384557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</row>
    <row r="40" spans="1:257" s="191" customFormat="1" ht="20.100000000000001" customHeight="1" x14ac:dyDescent="0.3">
      <c r="A40" s="103" t="s">
        <v>60</v>
      </c>
      <c r="B40" s="90"/>
      <c r="C40" s="108">
        <f>'Exp Summary'!$W$15</f>
        <v>1249161</v>
      </c>
      <c r="D40" s="109"/>
      <c r="E40" s="106">
        <f>+'Exp Summary'!Y15</f>
        <v>7.0529816911311764E-3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</row>
    <row r="41" spans="1:257" s="191" customFormat="1" ht="20.100000000000001" customHeight="1" x14ac:dyDescent="0.3">
      <c r="A41" s="103" t="s">
        <v>61</v>
      </c>
      <c r="B41" s="90"/>
      <c r="C41" s="108">
        <f>'Exp Summary'!$W$17</f>
        <v>19591485</v>
      </c>
      <c r="D41" s="109"/>
      <c r="E41" s="106">
        <f>+'Exp Summary'!Y17</f>
        <v>0.1106169541052523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</row>
    <row r="42" spans="1:257" s="191" customFormat="1" ht="20.100000000000001" customHeight="1" x14ac:dyDescent="0.3">
      <c r="A42" s="103" t="s">
        <v>62</v>
      </c>
      <c r="B42" s="90"/>
      <c r="C42" s="108">
        <f>'Exp Summary'!$W$19</f>
        <v>11653430</v>
      </c>
      <c r="D42" s="109"/>
      <c r="E42" s="106">
        <f>+'Exp Summary'!Y19</f>
        <v>6.5797305894819635E-2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</row>
    <row r="43" spans="1:257" s="191" customFormat="1" ht="20.100000000000001" customHeight="1" x14ac:dyDescent="0.3">
      <c r="A43" s="103" t="s">
        <v>63</v>
      </c>
      <c r="B43" s="90"/>
      <c r="C43" s="108">
        <f>'Exp Summary'!$W$21</f>
        <v>35768666</v>
      </c>
      <c r="D43" s="109"/>
      <c r="E43" s="106">
        <f>+'Exp Summary'!Y21</f>
        <v>0.2019561500992956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</row>
    <row r="44" spans="1:257" s="191" customFormat="1" ht="20.100000000000001" customHeight="1" x14ac:dyDescent="0.3">
      <c r="A44" s="103" t="s">
        <v>64</v>
      </c>
      <c r="B44" s="90"/>
      <c r="C44" s="108">
        <f>'Exp Summary'!$W$23</f>
        <v>26403105</v>
      </c>
      <c r="D44" s="109"/>
      <c r="E44" s="106">
        <f>+'Exp Summary'!Y23</f>
        <v>0.14897655310565575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</row>
    <row r="45" spans="1:257" s="191" customFormat="1" ht="20.100000000000001" customHeight="1" thickBot="1" x14ac:dyDescent="0.35">
      <c r="A45" s="94"/>
      <c r="B45" s="90"/>
      <c r="C45" s="109"/>
      <c r="D45" s="109"/>
      <c r="E45" s="119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</row>
    <row r="46" spans="1:257" s="191" customFormat="1" ht="20.100000000000001" customHeight="1" thickBot="1" x14ac:dyDescent="0.35">
      <c r="A46" s="193" t="s">
        <v>67</v>
      </c>
      <c r="B46" s="92"/>
      <c r="C46" s="194">
        <f>+'Exp Summary'!W25</f>
        <v>177111051</v>
      </c>
      <c r="D46" s="113"/>
      <c r="E46" s="195">
        <f>+'Exp Summary'!Y25</f>
        <v>0.99999999999999989</v>
      </c>
      <c r="F46" s="88"/>
      <c r="G46" s="88"/>
      <c r="H46" s="88"/>
      <c r="I46" s="88"/>
      <c r="J46" s="88"/>
      <c r="K46" s="118"/>
      <c r="L46" s="11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</row>
    <row r="47" spans="1:257" s="191" customFormat="1" ht="20.100000000000001" customHeight="1" thickTop="1" x14ac:dyDescent="0.3">
      <c r="F47" s="88"/>
      <c r="G47" s="88"/>
      <c r="H47" s="88"/>
      <c r="I47" s="88"/>
      <c r="J47" s="88"/>
      <c r="K47" s="120"/>
      <c r="L47" s="120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</row>
    <row r="48" spans="1:257" s="191" customFormat="1" ht="20.100000000000001" customHeight="1" x14ac:dyDescent="0.3">
      <c r="J48" s="88"/>
      <c r="K48" s="60"/>
      <c r="L48" s="60"/>
      <c r="M48" s="88"/>
      <c r="N48" s="197"/>
      <c r="O48" s="198"/>
      <c r="P48" s="19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</row>
    <row r="49" spans="1:257" s="191" customFormat="1" ht="18.75" customHeight="1" x14ac:dyDescent="0.3">
      <c r="B49" s="199"/>
      <c r="D49" s="199"/>
      <c r="J49" s="88"/>
      <c r="K49" s="88"/>
      <c r="L49" s="88"/>
      <c r="M49" s="88"/>
      <c r="N49" s="197"/>
      <c r="O49" s="198"/>
      <c r="P49" s="19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88"/>
    </row>
    <row r="50" spans="1:257" s="191" customFormat="1" ht="18.75" customHeight="1" x14ac:dyDescent="0.3">
      <c r="D50" s="199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</row>
    <row r="51" spans="1:257" s="191" customFormat="1" ht="18.75" customHeight="1" x14ac:dyDescent="0.3">
      <c r="J51" s="88"/>
      <c r="K51" s="88"/>
      <c r="L51" s="88"/>
      <c r="M51" s="88"/>
      <c r="N51" s="197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88"/>
    </row>
    <row r="52" spans="1:257" s="191" customFormat="1" ht="18.75" customHeight="1" x14ac:dyDescent="0.3">
      <c r="A52" s="200" t="s">
        <v>66</v>
      </c>
      <c r="B52" s="200"/>
      <c r="C52" s="200"/>
      <c r="D52" s="200"/>
      <c r="E52" s="200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</row>
    <row r="53" spans="1:257" s="191" customFormat="1" ht="18.75" customHeight="1" x14ac:dyDescent="0.3">
      <c r="A53" s="200"/>
      <c r="B53" s="200"/>
      <c r="C53" s="200"/>
      <c r="D53" s="200"/>
      <c r="E53" s="200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  <c r="IW53" s="88"/>
    </row>
    <row r="54" spans="1:257" s="191" customFormat="1" ht="18.75" customHeight="1" x14ac:dyDescent="0.3">
      <c r="A54" s="200"/>
      <c r="B54" s="200"/>
      <c r="C54" s="200"/>
      <c r="D54" s="200"/>
      <c r="E54" s="200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88"/>
    </row>
    <row r="55" spans="1:257" s="191" customFormat="1" ht="18.75" customHeight="1" x14ac:dyDescent="0.3">
      <c r="A55" s="88"/>
      <c r="B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</row>
    <row r="56" spans="1:257" s="191" customFormat="1" ht="18.75" customHeight="1" x14ac:dyDescent="0.3">
      <c r="A56" s="88"/>
      <c r="B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</row>
    <row r="57" spans="1:257" s="191" customFormat="1" ht="14.1" customHeight="1" x14ac:dyDescent="0.3">
      <c r="A57" s="88"/>
      <c r="B57" s="88"/>
      <c r="C57" s="94"/>
      <c r="D57" s="94"/>
      <c r="E57" s="94"/>
      <c r="F57" s="94"/>
      <c r="G57" s="94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88"/>
      <c r="IW57" s="88"/>
    </row>
    <row r="58" spans="1:257" s="191" customFormat="1" x14ac:dyDescent="0.3">
      <c r="A58" s="88"/>
      <c r="B58" s="88"/>
      <c r="C58" s="88"/>
      <c r="D58" s="88"/>
      <c r="E58" s="88"/>
      <c r="F58" s="201"/>
      <c r="G58" s="201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  <c r="IW58" s="88"/>
    </row>
    <row r="59" spans="1:257" s="88" customFormat="1" ht="14.25" customHeight="1" x14ac:dyDescent="0.3">
      <c r="C59" s="442" t="s">
        <v>58</v>
      </c>
      <c r="D59" s="442"/>
      <c r="E59" s="442"/>
      <c r="F59" s="461" t="str">
        <f>H16</f>
        <v>FY '22 Budget 
(As Amended)</v>
      </c>
      <c r="G59" s="461"/>
      <c r="H59" s="452" t="s">
        <v>19</v>
      </c>
      <c r="I59" s="442"/>
      <c r="J59" s="442"/>
    </row>
    <row r="60" spans="1:257" s="88" customFormat="1" x14ac:dyDescent="0.3">
      <c r="C60" s="442" t="s">
        <v>59</v>
      </c>
      <c r="D60" s="442"/>
      <c r="E60" s="442"/>
      <c r="F60" s="460">
        <f t="shared" ref="F60:F65" si="0">H18</f>
        <v>83188777</v>
      </c>
      <c r="G60" s="460"/>
      <c r="H60" s="446">
        <f>(F60/$F$66)</f>
        <v>0.48441164403192472</v>
      </c>
      <c r="I60" s="446"/>
      <c r="J60" s="446">
        <f>ROUND(H60,4)</f>
        <v>0.4844</v>
      </c>
    </row>
    <row r="61" spans="1:257" s="88" customFormat="1" x14ac:dyDescent="0.3">
      <c r="C61" s="442" t="s">
        <v>60</v>
      </c>
      <c r="D61" s="442"/>
      <c r="E61" s="442"/>
      <c r="F61" s="460">
        <f t="shared" si="0"/>
        <v>1418554</v>
      </c>
      <c r="G61" s="445"/>
      <c r="H61" s="446">
        <f t="shared" ref="H61:H64" si="1">F61/$F$66</f>
        <v>8.2602978438793846E-3</v>
      </c>
      <c r="I61" s="446"/>
      <c r="J61" s="446">
        <f t="shared" ref="J61:J64" si="2">ROUND(H61,4)</f>
        <v>8.3000000000000001E-3</v>
      </c>
    </row>
    <row r="62" spans="1:257" s="191" customFormat="1" x14ac:dyDescent="0.3">
      <c r="A62" s="88"/>
      <c r="B62" s="88"/>
      <c r="C62" s="442" t="s">
        <v>61</v>
      </c>
      <c r="D62" s="442"/>
      <c r="E62" s="442"/>
      <c r="F62" s="460">
        <f t="shared" si="0"/>
        <v>19481564</v>
      </c>
      <c r="G62" s="445"/>
      <c r="H62" s="446">
        <f t="shared" si="1"/>
        <v>0.1134419423614457</v>
      </c>
      <c r="I62" s="446"/>
      <c r="J62" s="446">
        <f t="shared" si="2"/>
        <v>0.1134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</row>
    <row r="63" spans="1:257" s="191" customFormat="1" x14ac:dyDescent="0.3">
      <c r="A63" s="88"/>
      <c r="B63" s="88"/>
      <c r="C63" s="442" t="s">
        <v>62</v>
      </c>
      <c r="D63" s="442"/>
      <c r="E63" s="442"/>
      <c r="F63" s="460">
        <f t="shared" si="0"/>
        <v>12413319</v>
      </c>
      <c r="G63" s="445"/>
      <c r="H63" s="446">
        <f t="shared" si="1"/>
        <v>7.2283263218098845E-2</v>
      </c>
      <c r="I63" s="446"/>
      <c r="J63" s="446">
        <f t="shared" si="2"/>
        <v>7.2300000000000003E-2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  <c r="IV63" s="88"/>
      <c r="IW63" s="88"/>
    </row>
    <row r="64" spans="1:257" s="88" customFormat="1" x14ac:dyDescent="0.3">
      <c r="C64" s="442" t="s">
        <v>63</v>
      </c>
      <c r="D64" s="442"/>
      <c r="E64" s="442"/>
      <c r="F64" s="460">
        <f t="shared" si="0"/>
        <v>29107943</v>
      </c>
      <c r="G64" s="445"/>
      <c r="H64" s="446">
        <f t="shared" si="1"/>
        <v>0.16949674020351993</v>
      </c>
      <c r="I64" s="446"/>
      <c r="J64" s="446">
        <f t="shared" si="2"/>
        <v>0.16950000000000001</v>
      </c>
    </row>
    <row r="65" spans="3:10" x14ac:dyDescent="0.3">
      <c r="C65" s="442" t="s">
        <v>64</v>
      </c>
      <c r="D65" s="442"/>
      <c r="E65" s="442"/>
      <c r="F65" s="460">
        <f t="shared" si="0"/>
        <v>26121423</v>
      </c>
      <c r="G65" s="445"/>
      <c r="H65" s="446">
        <f>(F65/$F$66)</f>
        <v>0.15210611234113144</v>
      </c>
      <c r="I65" s="446"/>
      <c r="J65" s="446">
        <f>ROUND(H65,4)+0.00001</f>
        <v>0.15211000000000002</v>
      </c>
    </row>
    <row r="66" spans="3:10" x14ac:dyDescent="0.3">
      <c r="C66" s="442" t="s">
        <v>67</v>
      </c>
      <c r="D66" s="442"/>
      <c r="E66" s="442"/>
      <c r="F66" s="443">
        <f>SUM(F60:F65)</f>
        <v>171731580</v>
      </c>
      <c r="G66" s="443"/>
      <c r="H66" s="446">
        <f>(SUM(H60:H65))+0.0001</f>
        <v>1.0001</v>
      </c>
      <c r="I66" s="446"/>
      <c r="J66" s="446">
        <f>SUM(J60:J65)</f>
        <v>1.0000100000000001</v>
      </c>
    </row>
    <row r="67" spans="3:10" x14ac:dyDescent="0.3">
      <c r="C67" s="442"/>
      <c r="D67" s="442"/>
      <c r="E67" s="442"/>
      <c r="F67" s="442"/>
      <c r="G67" s="442"/>
      <c r="H67" s="442"/>
      <c r="I67" s="442"/>
      <c r="J67" s="442"/>
    </row>
    <row r="68" spans="3:10" x14ac:dyDescent="0.3">
      <c r="C68" s="442"/>
      <c r="D68" s="442"/>
      <c r="E68" s="442"/>
      <c r="F68" s="442"/>
      <c r="G68" s="442"/>
      <c r="H68" s="442"/>
      <c r="I68" s="442"/>
      <c r="J68" s="442"/>
    </row>
    <row r="69" spans="3:10" x14ac:dyDescent="0.3">
      <c r="C69" s="442" t="s">
        <v>58</v>
      </c>
      <c r="D69" s="442"/>
      <c r="E69" s="442"/>
      <c r="F69" s="452" t="str">
        <f>C37</f>
        <v>FY '23 Budget</v>
      </c>
      <c r="G69" s="452"/>
      <c r="H69" s="452" t="s">
        <v>19</v>
      </c>
      <c r="I69" s="442"/>
      <c r="J69" s="442"/>
    </row>
    <row r="70" spans="3:10" x14ac:dyDescent="0.3">
      <c r="C70" s="442" t="s">
        <v>59</v>
      </c>
      <c r="D70" s="442"/>
      <c r="E70" s="442"/>
      <c r="F70" s="443">
        <f t="shared" ref="F70:F75" si="3">C39</f>
        <v>82445204</v>
      </c>
      <c r="G70" s="443"/>
      <c r="H70" s="446">
        <f t="shared" ref="H70:H75" si="4">E39</f>
        <v>0.46550005510384557</v>
      </c>
      <c r="I70" s="446"/>
      <c r="J70" s="462"/>
    </row>
    <row r="71" spans="3:10" x14ac:dyDescent="0.3">
      <c r="C71" s="442" t="s">
        <v>60</v>
      </c>
      <c r="D71" s="442"/>
      <c r="E71" s="442"/>
      <c r="F71" s="443">
        <f t="shared" si="3"/>
        <v>1249161</v>
      </c>
      <c r="G71" s="445"/>
      <c r="H71" s="446">
        <f t="shared" si="4"/>
        <v>7.0529816911311764E-3</v>
      </c>
      <c r="I71" s="446"/>
      <c r="J71" s="462"/>
    </row>
    <row r="72" spans="3:10" x14ac:dyDescent="0.3">
      <c r="C72" s="442" t="s">
        <v>61</v>
      </c>
      <c r="D72" s="442"/>
      <c r="E72" s="442"/>
      <c r="F72" s="443">
        <f t="shared" si="3"/>
        <v>19591485</v>
      </c>
      <c r="G72" s="445"/>
      <c r="H72" s="446">
        <f t="shared" si="4"/>
        <v>0.1106169541052523</v>
      </c>
      <c r="I72" s="446"/>
      <c r="J72" s="462"/>
    </row>
    <row r="73" spans="3:10" x14ac:dyDescent="0.3">
      <c r="C73" s="442" t="s">
        <v>62</v>
      </c>
      <c r="D73" s="442"/>
      <c r="E73" s="442"/>
      <c r="F73" s="443">
        <f t="shared" si="3"/>
        <v>11653430</v>
      </c>
      <c r="G73" s="445"/>
      <c r="H73" s="446">
        <f t="shared" si="4"/>
        <v>6.5797305894819635E-2</v>
      </c>
      <c r="I73" s="446"/>
      <c r="J73" s="462"/>
    </row>
    <row r="74" spans="3:10" x14ac:dyDescent="0.3">
      <c r="C74" s="442" t="s">
        <v>63</v>
      </c>
      <c r="D74" s="442"/>
      <c r="E74" s="442"/>
      <c r="F74" s="443">
        <f t="shared" si="3"/>
        <v>35768666</v>
      </c>
      <c r="G74" s="445"/>
      <c r="H74" s="446">
        <f t="shared" si="4"/>
        <v>0.2019561500992956</v>
      </c>
      <c r="I74" s="446"/>
      <c r="J74" s="462"/>
    </row>
    <row r="75" spans="3:10" x14ac:dyDescent="0.3">
      <c r="C75" s="442" t="s">
        <v>64</v>
      </c>
      <c r="D75" s="442"/>
      <c r="E75" s="442"/>
      <c r="F75" s="443">
        <f t="shared" si="3"/>
        <v>26403105</v>
      </c>
      <c r="G75" s="445"/>
      <c r="H75" s="446">
        <f t="shared" si="4"/>
        <v>0.14897655310565575</v>
      </c>
      <c r="I75" s="446"/>
      <c r="J75" s="462"/>
    </row>
    <row r="76" spans="3:10" x14ac:dyDescent="0.3">
      <c r="C76" s="442" t="s">
        <v>67</v>
      </c>
      <c r="D76" s="442"/>
      <c r="E76" s="442"/>
      <c r="F76" s="443">
        <f>+'Exp Summary'!W25</f>
        <v>177111051</v>
      </c>
      <c r="G76" s="443"/>
      <c r="H76" s="446">
        <f>+'Exp Summary'!Y25</f>
        <v>0.99999999999999989</v>
      </c>
      <c r="I76" s="446"/>
      <c r="J76" s="442"/>
    </row>
  </sheetData>
  <mergeCells count="1">
    <mergeCell ref="A52:E54"/>
  </mergeCells>
  <printOptions horizontalCentered="1"/>
  <pageMargins left="0.3" right="0.3" top="0.5" bottom="0.5" header="0.5" footer="0.5"/>
  <pageSetup scale="59" orientation="portrait" r:id="rId1"/>
  <headerFooter alignWithMargins="0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6F33-EF0C-4516-9747-C2B0DBA58F72}">
  <dimension ref="A1:IW61"/>
  <sheetViews>
    <sheetView showOutlineSymbols="0" view="pageBreakPreview" zoomScale="90" zoomScaleNormal="100" zoomScaleSheetLayoutView="90" workbookViewId="0">
      <selection activeCell="F8" sqref="F8"/>
    </sheetView>
  </sheetViews>
  <sheetFormatPr defaultColWidth="9.6640625" defaultRowHeight="15.75" x14ac:dyDescent="0.25"/>
  <cols>
    <col min="1" max="1" width="21.5546875" style="4" customWidth="1"/>
    <col min="2" max="2" width="24.109375" style="4" customWidth="1"/>
    <col min="3" max="3" width="2" style="4" customWidth="1"/>
    <col min="4" max="4" width="16.21875" style="4" customWidth="1"/>
    <col min="5" max="5" width="2" style="4" customWidth="1"/>
    <col min="6" max="6" width="21.6640625" style="4" customWidth="1"/>
    <col min="7" max="7" width="20.77734375" style="4" customWidth="1"/>
    <col min="8" max="9" width="9.6640625" style="4" customWidth="1"/>
    <col min="10" max="10" width="11.6640625" style="4" customWidth="1"/>
    <col min="11" max="257" width="9.6640625" style="4" customWidth="1"/>
    <col min="258" max="16384" width="9.6640625" style="9"/>
  </cols>
  <sheetData>
    <row r="1" spans="1:257" s="179" customFormat="1" ht="29.25" x14ac:dyDescent="0.45">
      <c r="A1" s="159" t="s">
        <v>5</v>
      </c>
      <c r="B1" s="2"/>
      <c r="C1" s="2"/>
      <c r="D1" s="2"/>
      <c r="E1" s="2"/>
      <c r="F1" s="2"/>
      <c r="G1" s="2"/>
      <c r="H1" s="16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s="179" customFormat="1" ht="26.25" x14ac:dyDescent="0.4">
      <c r="A2" s="161" t="s">
        <v>6</v>
      </c>
      <c r="B2" s="2"/>
      <c r="C2" s="2"/>
      <c r="D2" s="2"/>
      <c r="E2" s="2"/>
      <c r="F2" s="2"/>
      <c r="G2" s="2"/>
      <c r="H2" s="16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57" s="179" customFormat="1" ht="22.5" x14ac:dyDescent="0.35">
      <c r="A3" s="46" t="s">
        <v>69</v>
      </c>
      <c r="B3" s="2"/>
      <c r="C3" s="2"/>
      <c r="D3" s="2"/>
      <c r="E3" s="2"/>
      <c r="F3" s="2"/>
      <c r="G3" s="2"/>
      <c r="H3" s="16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79" customFormat="1" ht="22.5" x14ac:dyDescent="0.35">
      <c r="A4" s="46" t="s">
        <v>57</v>
      </c>
      <c r="B4" s="2"/>
      <c r="C4" s="2"/>
      <c r="D4" s="2"/>
      <c r="E4" s="2"/>
      <c r="F4" s="2"/>
      <c r="G4" s="2"/>
      <c r="H4" s="16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s="179" customFormat="1" ht="16.5" customHeight="1" x14ac:dyDescent="0.35">
      <c r="A5" s="46"/>
      <c r="B5" s="2"/>
      <c r="C5" s="2"/>
      <c r="D5" s="2"/>
      <c r="E5" s="2"/>
      <c r="F5" s="2"/>
      <c r="G5" s="2"/>
      <c r="H5" s="16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57" ht="19.5" customHeight="1" x14ac:dyDescent="0.3">
      <c r="A6" s="48" t="s">
        <v>14</v>
      </c>
      <c r="B6" s="3"/>
      <c r="C6" s="3"/>
      <c r="D6" s="2"/>
      <c r="E6" s="2"/>
      <c r="F6" s="2"/>
      <c r="G6" s="2"/>
      <c r="H6" s="160"/>
      <c r="IU6" s="9"/>
      <c r="IV6" s="9"/>
      <c r="IW6" s="9"/>
    </row>
    <row r="7" spans="1:257" ht="16.5" customHeight="1" x14ac:dyDescent="0.3">
      <c r="A7" s="48"/>
      <c r="B7" s="3"/>
      <c r="C7" s="3"/>
      <c r="D7" s="2"/>
      <c r="E7" s="2"/>
      <c r="F7" s="2"/>
      <c r="G7" s="2"/>
      <c r="H7" s="160"/>
      <c r="IU7" s="9"/>
      <c r="IV7" s="9"/>
      <c r="IW7" s="9"/>
    </row>
    <row r="8" spans="1:257" ht="16.5" customHeight="1" x14ac:dyDescent="0.3">
      <c r="A8" s="48"/>
      <c r="B8" s="3"/>
      <c r="C8" s="3"/>
      <c r="D8" s="2"/>
      <c r="E8" s="2"/>
      <c r="F8" s="2"/>
      <c r="G8" s="2"/>
      <c r="H8" s="160"/>
      <c r="IU8" s="9"/>
      <c r="IV8" s="9"/>
      <c r="IW8" s="9"/>
    </row>
    <row r="9" spans="1:257" ht="16.5" customHeight="1" x14ac:dyDescent="0.3">
      <c r="A9" s="48"/>
      <c r="B9" s="3"/>
      <c r="C9" s="3"/>
      <c r="D9" s="2"/>
      <c r="E9" s="2"/>
      <c r="F9" s="2"/>
      <c r="G9" s="2"/>
      <c r="H9" s="160"/>
      <c r="IU9" s="9"/>
      <c r="IV9" s="9"/>
      <c r="IW9" s="9"/>
    </row>
    <row r="10" spans="1:257" ht="30" customHeight="1" thickBot="1" x14ac:dyDescent="0.35">
      <c r="B10" s="50" t="s">
        <v>70</v>
      </c>
      <c r="C10" s="51"/>
      <c r="D10" s="52" t="s">
        <v>34</v>
      </c>
      <c r="E10" s="53"/>
      <c r="F10" s="52" t="s">
        <v>19</v>
      </c>
    </row>
    <row r="11" spans="1:257" ht="17.25" x14ac:dyDescent="0.3">
      <c r="B11" s="40"/>
      <c r="C11" s="49"/>
      <c r="D11" s="54"/>
      <c r="E11" s="49"/>
      <c r="F11" s="54"/>
    </row>
    <row r="12" spans="1:257" ht="19.5" customHeight="1" x14ac:dyDescent="0.3">
      <c r="B12" s="55" t="s">
        <v>71</v>
      </c>
      <c r="C12" s="49"/>
      <c r="D12" s="56">
        <f>'Exp Summary'!C25</f>
        <v>105614008</v>
      </c>
      <c r="E12" s="57"/>
      <c r="F12" s="58">
        <f>+'Exp Summary'!C28</f>
        <v>0.59631517854862715</v>
      </c>
      <c r="G12" s="202"/>
      <c r="J12" s="203"/>
    </row>
    <row r="13" spans="1:257" ht="19.5" customHeight="1" x14ac:dyDescent="0.3">
      <c r="B13" s="55" t="s">
        <v>72</v>
      </c>
      <c r="C13" s="49"/>
      <c r="D13" s="61">
        <f>'Exp Summary'!G25</f>
        <v>24328765</v>
      </c>
      <c r="E13" s="62"/>
      <c r="F13" s="58">
        <f>+'Exp Summary'!G28</f>
        <v>0.13736446632006041</v>
      </c>
      <c r="G13" s="202"/>
      <c r="J13" s="203"/>
    </row>
    <row r="14" spans="1:257" ht="19.5" customHeight="1" x14ac:dyDescent="0.3">
      <c r="B14" s="55" t="s">
        <v>73</v>
      </c>
      <c r="C14" s="49"/>
      <c r="D14" s="61">
        <f>'Exp Summary'!K25</f>
        <v>41536642</v>
      </c>
      <c r="E14" s="62"/>
      <c r="F14" s="58">
        <f>+'Exp Summary'!K28</f>
        <v>0.23452315236952662</v>
      </c>
      <c r="G14" s="202"/>
      <c r="J14" s="203"/>
    </row>
    <row r="15" spans="1:257" ht="19.5" customHeight="1" x14ac:dyDescent="0.3">
      <c r="B15" s="55" t="s">
        <v>74</v>
      </c>
      <c r="C15" s="49"/>
      <c r="D15" s="61">
        <f>'Exp Summary'!O25</f>
        <v>2347768</v>
      </c>
      <c r="E15" s="62"/>
      <c r="F15" s="58">
        <f>+'Exp Summary'!O28</f>
        <v>1.3255909141434659E-2</v>
      </c>
      <c r="G15" s="202"/>
      <c r="J15" s="203"/>
    </row>
    <row r="16" spans="1:257" ht="19.5" customHeight="1" x14ac:dyDescent="0.3">
      <c r="B16" s="55" t="s">
        <v>75</v>
      </c>
      <c r="C16" s="49"/>
      <c r="D16" s="61">
        <f>'Exp Summary'!S25</f>
        <v>3283868</v>
      </c>
      <c r="E16" s="62"/>
      <c r="F16" s="58">
        <f>+'Exp Summary'!S28</f>
        <v>1.8541293620351222E-2</v>
      </c>
      <c r="G16" s="202"/>
      <c r="J16" s="203"/>
    </row>
    <row r="17" spans="1:257" ht="18" thickBot="1" x14ac:dyDescent="0.35">
      <c r="B17" s="40"/>
      <c r="C17" s="49"/>
      <c r="D17" s="204"/>
      <c r="E17" s="62"/>
      <c r="F17" s="64"/>
      <c r="G17" s="14"/>
      <c r="H17" s="14"/>
    </row>
    <row r="18" spans="1:257" ht="20.25" customHeight="1" thickBot="1" x14ac:dyDescent="0.35">
      <c r="B18" s="205" t="s">
        <v>76</v>
      </c>
      <c r="C18" s="206"/>
      <c r="D18" s="172">
        <f>+'Exp Summary'!W25</f>
        <v>177111051</v>
      </c>
      <c r="E18" s="69"/>
      <c r="F18" s="173">
        <f>SUM(F12:F17)</f>
        <v>1</v>
      </c>
      <c r="G18" s="207"/>
      <c r="H18" s="207"/>
    </row>
    <row r="19" spans="1:257" ht="16.5" thickTop="1" x14ac:dyDescent="0.25">
      <c r="B19" s="9"/>
      <c r="C19" s="208"/>
      <c r="D19" s="9"/>
      <c r="E19" s="208"/>
      <c r="F19" s="9"/>
      <c r="G19" s="202"/>
      <c r="H19" s="202"/>
    </row>
    <row r="20" spans="1:257" ht="17.25" x14ac:dyDescent="0.3">
      <c r="B20" s="42"/>
      <c r="C20" s="42"/>
      <c r="D20" s="177"/>
      <c r="E20" s="177"/>
      <c r="F20" s="177"/>
    </row>
    <row r="21" spans="1:257" ht="17.25" x14ac:dyDescent="0.3">
      <c r="A21" s="9"/>
      <c r="B21" s="178"/>
      <c r="C21" s="178"/>
      <c r="D21" s="178"/>
      <c r="E21" s="178"/>
      <c r="F21" s="17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</row>
    <row r="23" spans="1:257" x14ac:dyDescent="0.25">
      <c r="G23" s="203"/>
    </row>
    <row r="24" spans="1:257" x14ac:dyDescent="0.25">
      <c r="G24" s="203"/>
    </row>
    <row r="25" spans="1:257" x14ac:dyDescent="0.25">
      <c r="G25" s="203"/>
    </row>
    <row r="26" spans="1:257" x14ac:dyDescent="0.25">
      <c r="G26" s="203"/>
    </row>
    <row r="27" spans="1:257" x14ac:dyDescent="0.25">
      <c r="G27" s="203"/>
    </row>
    <row r="37" spans="1:257" ht="20.25" customHeight="1" x14ac:dyDescent="0.25">
      <c r="A37" s="9"/>
      <c r="B37" s="9"/>
      <c r="C37" s="9"/>
      <c r="D37" s="9"/>
      <c r="E37" s="9"/>
      <c r="F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</row>
    <row r="38" spans="1:257" ht="18.75" customHeight="1" x14ac:dyDescent="0.25">
      <c r="A38" s="9"/>
      <c r="B38" s="9"/>
      <c r="C38" s="9"/>
      <c r="D38" s="9"/>
      <c r="E38" s="9"/>
      <c r="F38" s="9"/>
      <c r="H38" s="180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</row>
    <row r="39" spans="1:257" ht="18.75" customHeight="1" x14ac:dyDescent="0.25">
      <c r="A39" s="9"/>
      <c r="B39" s="9"/>
      <c r="C39" s="9"/>
      <c r="D39" s="9"/>
      <c r="E39" s="9"/>
      <c r="F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</row>
    <row r="40" spans="1:257" ht="18.75" customHeight="1" x14ac:dyDescent="0.25">
      <c r="A40" s="9"/>
      <c r="B40" s="9"/>
      <c r="C40" s="9"/>
      <c r="D40" s="9"/>
      <c r="E40" s="9"/>
      <c r="F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</row>
    <row r="41" spans="1:257" ht="18.75" customHeight="1" x14ac:dyDescent="0.25">
      <c r="A41" s="9"/>
      <c r="B41" s="9"/>
      <c r="C41" s="9"/>
      <c r="D41" s="9"/>
      <c r="E41" s="9"/>
      <c r="F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</row>
    <row r="42" spans="1:257" ht="18.75" customHeight="1" x14ac:dyDescent="0.25">
      <c r="A42" s="9"/>
      <c r="B42" s="9"/>
      <c r="C42" s="9"/>
      <c r="D42" s="9"/>
      <c r="E42" s="9"/>
      <c r="F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</row>
    <row r="43" spans="1:257" ht="18.75" customHeight="1" x14ac:dyDescent="0.25">
      <c r="A43" s="9"/>
      <c r="B43" s="9"/>
      <c r="C43" s="9"/>
      <c r="D43" s="9"/>
      <c r="E43" s="9"/>
      <c r="F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</row>
    <row r="44" spans="1:257" ht="18.75" customHeight="1" x14ac:dyDescent="0.25">
      <c r="B44" s="9"/>
      <c r="C44" s="9"/>
      <c r="D44" s="9"/>
      <c r="E44" s="9"/>
      <c r="F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</row>
    <row r="45" spans="1:257" ht="18.75" hidden="1" customHeight="1" x14ac:dyDescent="0.25">
      <c r="A45" s="209"/>
      <c r="B45" s="210" t="s">
        <v>77</v>
      </c>
      <c r="C45" s="9"/>
      <c r="D45" s="211">
        <f>'Exp Summary'!K38</f>
        <v>9582685</v>
      </c>
      <c r="E45" s="9"/>
      <c r="F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</row>
    <row r="46" spans="1:257" hidden="1" x14ac:dyDescent="0.25">
      <c r="A46" s="212"/>
      <c r="B46" s="209"/>
      <c r="D46" s="212"/>
    </row>
    <row r="47" spans="1:257" ht="16.5" hidden="1" thickBot="1" x14ac:dyDescent="0.3">
      <c r="A47" s="213" t="s">
        <v>78</v>
      </c>
      <c r="B47" s="213"/>
      <c r="D47" s="214">
        <f>'Exp Summary'!W41</f>
        <v>186693736</v>
      </c>
      <c r="F47" s="12"/>
      <c r="G47" s="12"/>
      <c r="H47" s="1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</row>
    <row r="48" spans="1:257" x14ac:dyDescent="0.25">
      <c r="A48" s="9"/>
      <c r="F48" s="12"/>
      <c r="G48" s="12"/>
      <c r="H48" s="1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</row>
    <row r="49" spans="1:257" x14ac:dyDescent="0.25">
      <c r="A49" s="9"/>
      <c r="F49" s="12"/>
      <c r="G49" s="12"/>
      <c r="H49" s="12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</row>
    <row r="50" spans="1:257" x14ac:dyDescent="0.25">
      <c r="A50" s="9"/>
      <c r="F50" s="12"/>
      <c r="G50" s="12"/>
      <c r="H50" s="1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</row>
    <row r="51" spans="1:257" x14ac:dyDescent="0.25">
      <c r="A51" s="9"/>
      <c r="D51" s="185"/>
      <c r="E51" s="185"/>
      <c r="G51" s="12"/>
      <c r="H51" s="1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</row>
    <row r="52" spans="1:257" x14ac:dyDescent="0.25">
      <c r="A52" s="9"/>
      <c r="B52" s="471" t="s">
        <v>70</v>
      </c>
      <c r="C52" s="463"/>
      <c r="D52" s="472" t="str">
        <f>D10</f>
        <v>FY '23 Budget</v>
      </c>
      <c r="E52" s="464"/>
      <c r="F52" s="471" t="s">
        <v>19</v>
      </c>
      <c r="G52" s="1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</row>
    <row r="53" spans="1:257" x14ac:dyDescent="0.25">
      <c r="A53" s="9"/>
      <c r="B53" s="465"/>
      <c r="C53" s="463"/>
      <c r="D53" s="465"/>
      <c r="E53" s="463"/>
      <c r="F53" s="46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</row>
    <row r="54" spans="1:257" x14ac:dyDescent="0.25">
      <c r="A54" s="9"/>
      <c r="B54" s="453" t="s">
        <v>71</v>
      </c>
      <c r="C54" s="466"/>
      <c r="D54" s="473">
        <f>+D12</f>
        <v>105614008</v>
      </c>
      <c r="E54" s="467"/>
      <c r="F54" s="474">
        <f>+F12</f>
        <v>0.59631517854862715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</row>
    <row r="55" spans="1:257" x14ac:dyDescent="0.25">
      <c r="A55" s="9"/>
      <c r="B55" s="453" t="s">
        <v>72</v>
      </c>
      <c r="C55" s="466"/>
      <c r="D55" s="473">
        <f>+D13</f>
        <v>24328765</v>
      </c>
      <c r="E55" s="468"/>
      <c r="F55" s="474">
        <f t="shared" ref="F55:F58" si="0">+F13</f>
        <v>0.13736446632006041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</row>
    <row r="56" spans="1:257" x14ac:dyDescent="0.25">
      <c r="A56" s="9"/>
      <c r="B56" s="453" t="s">
        <v>73</v>
      </c>
      <c r="C56" s="466"/>
      <c r="D56" s="473">
        <f>+D14</f>
        <v>41536642</v>
      </c>
      <c r="E56" s="468"/>
      <c r="F56" s="474">
        <f t="shared" si="0"/>
        <v>0.23452315236952662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</row>
    <row r="57" spans="1:257" x14ac:dyDescent="0.25">
      <c r="A57" s="9"/>
      <c r="B57" s="453" t="s">
        <v>74</v>
      </c>
      <c r="C57" s="466"/>
      <c r="D57" s="473">
        <f>+D15</f>
        <v>2347768</v>
      </c>
      <c r="E57" s="468"/>
      <c r="F57" s="474">
        <f t="shared" si="0"/>
        <v>1.3255909141434659E-2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</row>
    <row r="58" spans="1:257" x14ac:dyDescent="0.25">
      <c r="A58" s="9"/>
      <c r="B58" s="453" t="s">
        <v>75</v>
      </c>
      <c r="C58" s="466"/>
      <c r="D58" s="473">
        <f>+D16</f>
        <v>3283868</v>
      </c>
      <c r="E58" s="468"/>
      <c r="F58" s="474">
        <f t="shared" si="0"/>
        <v>1.8541293620351222E-2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</row>
    <row r="59" spans="1:257" x14ac:dyDescent="0.25">
      <c r="A59" s="9"/>
      <c r="B59" s="453"/>
      <c r="C59" s="466"/>
      <c r="D59" s="475"/>
      <c r="E59" s="468"/>
      <c r="F59" s="47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</row>
    <row r="60" spans="1:257" x14ac:dyDescent="0.25">
      <c r="A60" s="9"/>
      <c r="B60" s="476" t="s">
        <v>76</v>
      </c>
      <c r="C60" s="469"/>
      <c r="D60" s="477">
        <f>SUM(D54:D58)</f>
        <v>177111051</v>
      </c>
      <c r="E60" s="470"/>
      <c r="F60" s="478">
        <f>SUM(F54:F58)+0.0001</f>
        <v>1.0001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</row>
    <row r="61" spans="1:257" x14ac:dyDescent="0.25">
      <c r="A61" s="9"/>
      <c r="B61" s="453"/>
      <c r="C61" s="453"/>
      <c r="D61" s="453"/>
      <c r="E61" s="453"/>
      <c r="F61" s="453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B4DD-CD76-4914-9437-D9D196478C5E}">
  <dimension ref="A1:IW71"/>
  <sheetViews>
    <sheetView showOutlineSymbols="0" view="pageBreakPreview" topLeftCell="A4" zoomScale="90" zoomScaleNormal="90" zoomScaleSheetLayoutView="90" workbookViewId="0">
      <selection activeCell="F8" sqref="F8"/>
    </sheetView>
  </sheetViews>
  <sheetFormatPr defaultColWidth="9.6640625" defaultRowHeight="19.5" x14ac:dyDescent="0.3"/>
  <cols>
    <col min="1" max="1" width="20.77734375" style="88" customWidth="1"/>
    <col min="2" max="2" width="2" style="88" customWidth="1"/>
    <col min="3" max="3" width="20.77734375" style="88" customWidth="1"/>
    <col min="4" max="4" width="2" style="90" customWidth="1"/>
    <col min="5" max="6" width="20.77734375" style="88" customWidth="1"/>
    <col min="7" max="7" width="2" style="88" customWidth="1"/>
    <col min="8" max="8" width="20.77734375" style="88" customWidth="1"/>
    <col min="9" max="9" width="2" style="88" customWidth="1"/>
    <col min="10" max="10" width="20.77734375" style="88" customWidth="1"/>
    <col min="11" max="11" width="15.109375" style="88" customWidth="1"/>
    <col min="12" max="12" width="16.77734375" style="88" customWidth="1"/>
    <col min="13" max="257" width="9.6640625" style="88" customWidth="1"/>
    <col min="258" max="16384" width="9.6640625" style="82"/>
  </cols>
  <sheetData>
    <row r="1" spans="1:257" ht="36" x14ac:dyDescent="0.55000000000000004">
      <c r="A1" s="215" t="s">
        <v>5</v>
      </c>
      <c r="B1" s="48"/>
      <c r="C1" s="86"/>
      <c r="D1" s="87"/>
      <c r="E1" s="86"/>
      <c r="F1" s="48"/>
      <c r="G1" s="48"/>
      <c r="H1" s="48"/>
      <c r="I1" s="48"/>
      <c r="J1" s="48"/>
      <c r="K1" s="91"/>
    </row>
    <row r="2" spans="1:257" ht="32.25" x14ac:dyDescent="0.5">
      <c r="A2" s="216" t="s">
        <v>15</v>
      </c>
      <c r="B2" s="48"/>
      <c r="C2" s="86"/>
      <c r="D2" s="87"/>
      <c r="E2" s="86"/>
      <c r="F2" s="48"/>
      <c r="G2" s="48"/>
      <c r="H2" s="48"/>
      <c r="I2" s="48"/>
      <c r="J2" s="48"/>
      <c r="K2" s="91"/>
    </row>
    <row r="3" spans="1:257" ht="28.5" x14ac:dyDescent="0.45">
      <c r="A3" s="190" t="s">
        <v>79</v>
      </c>
      <c r="B3" s="48"/>
      <c r="C3" s="86"/>
      <c r="D3" s="87"/>
      <c r="E3" s="86"/>
      <c r="F3" s="48"/>
      <c r="G3" s="48"/>
      <c r="H3" s="48"/>
      <c r="I3" s="48"/>
      <c r="J3" s="48"/>
      <c r="K3" s="91"/>
    </row>
    <row r="4" spans="1:257" ht="27.6" customHeight="1" x14ac:dyDescent="0.45">
      <c r="A4" s="190" t="s">
        <v>57</v>
      </c>
      <c r="B4" s="48"/>
      <c r="C4" s="86"/>
      <c r="D4" s="87"/>
      <c r="E4" s="86"/>
      <c r="F4" s="48"/>
      <c r="G4" s="48"/>
      <c r="H4" s="48"/>
      <c r="I4" s="48"/>
      <c r="J4" s="48"/>
      <c r="K4" s="91"/>
    </row>
    <row r="5" spans="1:257" ht="20.45" customHeight="1" x14ac:dyDescent="0.3">
      <c r="C5" s="91"/>
      <c r="D5" s="92"/>
      <c r="E5" s="91"/>
      <c r="F5" s="91"/>
      <c r="G5" s="91"/>
      <c r="H5" s="91"/>
      <c r="I5" s="91"/>
      <c r="J5" s="91"/>
      <c r="K5" s="91"/>
    </row>
    <row r="6" spans="1:257" ht="19.5" customHeight="1" x14ac:dyDescent="0.4">
      <c r="A6" s="217" t="s">
        <v>30</v>
      </c>
      <c r="B6" s="48"/>
      <c r="C6" s="48"/>
      <c r="D6" s="96"/>
      <c r="E6" s="48"/>
      <c r="F6" s="48"/>
      <c r="G6" s="48"/>
      <c r="H6" s="48"/>
      <c r="I6" s="48"/>
      <c r="J6" s="48"/>
      <c r="K6" s="91"/>
    </row>
    <row r="7" spans="1:257" ht="19.5" customHeight="1" x14ac:dyDescent="0.4">
      <c r="A7" s="217"/>
      <c r="B7" s="48"/>
      <c r="C7" s="48"/>
      <c r="D7" s="96"/>
      <c r="E7" s="48"/>
      <c r="F7" s="48"/>
      <c r="G7" s="48"/>
      <c r="H7" s="48"/>
      <c r="I7" s="48"/>
      <c r="J7" s="48"/>
      <c r="K7" s="91"/>
    </row>
    <row r="8" spans="1:257" ht="19.5" customHeight="1" x14ac:dyDescent="0.4">
      <c r="A8" s="217"/>
      <c r="B8" s="48"/>
      <c r="C8" s="48"/>
      <c r="D8" s="96"/>
      <c r="E8" s="48"/>
      <c r="F8" s="48"/>
      <c r="G8" s="48"/>
      <c r="H8" s="48"/>
      <c r="I8" s="48"/>
      <c r="J8" s="48"/>
      <c r="K8" s="91"/>
    </row>
    <row r="9" spans="1:257" ht="19.5" customHeight="1" x14ac:dyDescent="0.3">
      <c r="A9" s="86"/>
      <c r="B9" s="86"/>
      <c r="C9" s="86"/>
      <c r="D9" s="87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257" ht="19.5" customHeight="1" x14ac:dyDescent="0.3">
      <c r="A10" s="86"/>
      <c r="B10" s="86"/>
      <c r="C10" s="86"/>
      <c r="D10" s="87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257" s="191" customFormat="1" ht="18.75" customHeight="1" x14ac:dyDescent="0.3">
      <c r="B11" s="91"/>
      <c r="C11" s="88"/>
      <c r="D11" s="90"/>
      <c r="E11" s="88"/>
      <c r="F11" s="93" t="s">
        <v>31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</row>
    <row r="12" spans="1:257" s="191" customFormat="1" ht="18.75" customHeight="1" x14ac:dyDescent="0.3">
      <c r="A12" s="88"/>
      <c r="B12" s="88"/>
      <c r="C12" s="88"/>
      <c r="D12" s="90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  <c r="IW12" s="88"/>
    </row>
    <row r="13" spans="1:257" s="191" customFormat="1" ht="18.75" customHeight="1" x14ac:dyDescent="0.3">
      <c r="A13" s="88"/>
      <c r="B13" s="88"/>
      <c r="C13" s="88"/>
      <c r="D13" s="90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  <c r="IW13" s="88"/>
    </row>
    <row r="14" spans="1:257" s="191" customFormat="1" ht="18.75" customHeight="1" x14ac:dyDescent="0.3">
      <c r="A14" s="88"/>
      <c r="B14" s="88"/>
      <c r="C14" s="88"/>
      <c r="D14" s="90"/>
      <c r="E14" s="88"/>
      <c r="F14" s="88"/>
      <c r="G14" s="90"/>
      <c r="H14" s="88"/>
      <c r="I14" s="90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</row>
    <row r="15" spans="1:257" s="191" customFormat="1" ht="18.75" customHeight="1" x14ac:dyDescent="0.3">
      <c r="A15" s="88"/>
      <c r="B15" s="88"/>
      <c r="C15" s="88"/>
      <c r="D15" s="90"/>
      <c r="E15" s="88"/>
      <c r="G15" s="199"/>
      <c r="I15" s="199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</row>
    <row r="16" spans="1:257" s="191" customFormat="1" ht="39.75" customHeight="1" thickBot="1" x14ac:dyDescent="0.35">
      <c r="A16" s="88"/>
      <c r="B16" s="88"/>
      <c r="C16" s="88"/>
      <c r="D16" s="90"/>
      <c r="E16" s="88"/>
      <c r="F16" s="97" t="s">
        <v>70</v>
      </c>
      <c r="G16" s="89"/>
      <c r="H16" s="98" t="s">
        <v>68</v>
      </c>
      <c r="I16" s="99"/>
      <c r="J16" s="97" t="s">
        <v>19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</row>
    <row r="17" spans="1:257" s="191" customFormat="1" ht="18.75" customHeight="1" x14ac:dyDescent="0.3">
      <c r="A17" s="88"/>
      <c r="B17" s="88"/>
      <c r="C17" s="88"/>
      <c r="D17" s="90"/>
      <c r="E17" s="88"/>
      <c r="F17" s="100"/>
      <c r="G17" s="100"/>
      <c r="H17" s="101"/>
      <c r="I17" s="101"/>
      <c r="J17" s="102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  <c r="IW17" s="88"/>
    </row>
    <row r="18" spans="1:257" s="191" customFormat="1" ht="19.5" customHeight="1" x14ac:dyDescent="0.3">
      <c r="A18" s="88"/>
      <c r="B18" s="88"/>
      <c r="C18" s="88"/>
      <c r="D18" s="90"/>
      <c r="E18" s="88"/>
      <c r="F18" s="103" t="s">
        <v>71</v>
      </c>
      <c r="G18" s="90"/>
      <c r="H18" s="104">
        <f>'[3]Classification Summary'!K13</f>
        <v>99382688</v>
      </c>
      <c r="I18" s="105"/>
      <c r="J18" s="106">
        <f>H57</f>
        <v>0.5787094487804747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  <c r="IW18" s="88"/>
    </row>
    <row r="19" spans="1:257" s="191" customFormat="1" ht="19.5" customHeight="1" x14ac:dyDescent="0.3">
      <c r="A19" s="88"/>
      <c r="B19" s="88"/>
      <c r="C19" s="88"/>
      <c r="D19" s="90"/>
      <c r="E19" s="88"/>
      <c r="F19" s="103" t="s">
        <v>72</v>
      </c>
      <c r="G19" s="90"/>
      <c r="H19" s="108">
        <f>'[3]Classification Summary'!K15</f>
        <v>30950663</v>
      </c>
      <c r="I19" s="109"/>
      <c r="J19" s="106">
        <f t="shared" ref="J19:J22" si="0">H58</f>
        <v>0.18022697397881043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  <c r="IW19" s="88"/>
    </row>
    <row r="20" spans="1:257" s="191" customFormat="1" ht="19.5" customHeight="1" x14ac:dyDescent="0.3">
      <c r="A20" s="88"/>
      <c r="B20" s="88"/>
      <c r="C20" s="88"/>
      <c r="D20" s="90"/>
      <c r="E20" s="88"/>
      <c r="F20" s="103" t="s">
        <v>80</v>
      </c>
      <c r="G20" s="90"/>
      <c r="H20" s="108">
        <f>'[3]Classification Summary'!K17</f>
        <v>37644217</v>
      </c>
      <c r="I20" s="109"/>
      <c r="J20" s="106">
        <f t="shared" si="0"/>
        <v>0.21920381213519377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  <c r="IW20" s="88"/>
    </row>
    <row r="21" spans="1:257" s="191" customFormat="1" ht="19.5" customHeight="1" x14ac:dyDescent="0.3">
      <c r="A21" s="88"/>
      <c r="B21" s="88"/>
      <c r="C21" s="88"/>
      <c r="D21" s="90"/>
      <c r="E21" s="88"/>
      <c r="F21" s="103" t="s">
        <v>74</v>
      </c>
      <c r="G21" s="90"/>
      <c r="H21" s="108">
        <f>'[3]Classification Summary'!K19</f>
        <v>2229954</v>
      </c>
      <c r="I21" s="109"/>
      <c r="J21" s="106">
        <f t="shared" si="0"/>
        <v>1.2985113163228337E-2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s="191" customFormat="1" ht="19.5" customHeight="1" x14ac:dyDescent="0.3">
      <c r="A22" s="88"/>
      <c r="B22" s="88"/>
      <c r="C22" s="88"/>
      <c r="D22" s="90"/>
      <c r="E22" s="88"/>
      <c r="F22" s="103" t="s">
        <v>75</v>
      </c>
      <c r="G22" s="90"/>
      <c r="H22" s="108">
        <f>'[3]Classification Summary'!K21</f>
        <v>1524058</v>
      </c>
      <c r="I22" s="109"/>
      <c r="J22" s="106">
        <f t="shared" si="0"/>
        <v>8.8746519422927342E-3</v>
      </c>
      <c r="K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  <c r="IW22" s="88"/>
    </row>
    <row r="23" spans="1:257" s="191" customFormat="1" ht="18.75" customHeight="1" thickBot="1" x14ac:dyDescent="0.35">
      <c r="A23" s="88"/>
      <c r="B23" s="88"/>
      <c r="C23" s="88"/>
      <c r="D23" s="90"/>
      <c r="E23" s="88"/>
      <c r="F23" s="88"/>
      <c r="G23" s="90"/>
      <c r="H23" s="218"/>
      <c r="I23" s="109"/>
      <c r="J23" s="110"/>
      <c r="K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  <c r="IW23" s="88"/>
    </row>
    <row r="24" spans="1:257" s="191" customFormat="1" ht="20.25" customHeight="1" thickBot="1" x14ac:dyDescent="0.35">
      <c r="A24" s="88"/>
      <c r="B24" s="88"/>
      <c r="C24" s="88"/>
      <c r="D24" s="90"/>
      <c r="E24" s="88"/>
      <c r="F24" s="193" t="s">
        <v>67</v>
      </c>
      <c r="G24" s="92"/>
      <c r="H24" s="194">
        <f>SUM(H18:H23)</f>
        <v>171731580</v>
      </c>
      <c r="I24" s="113"/>
      <c r="J24" s="195">
        <f>+'Exp Summary'!$W$28</f>
        <v>1</v>
      </c>
      <c r="K24" s="120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  <c r="IW24" s="88"/>
    </row>
    <row r="25" spans="1:257" s="191" customFormat="1" ht="18.75" customHeight="1" thickTop="1" x14ac:dyDescent="0.3">
      <c r="A25" s="88"/>
      <c r="B25" s="88"/>
      <c r="C25" s="88"/>
      <c r="D25" s="90"/>
      <c r="E25" s="88"/>
      <c r="F25" s="88"/>
      <c r="G25" s="90"/>
      <c r="H25" s="88"/>
      <c r="I25" s="90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  <c r="IW25" s="88"/>
    </row>
    <row r="26" spans="1:257" s="191" customFormat="1" ht="18.75" customHeight="1" x14ac:dyDescent="0.3">
      <c r="A26" s="88"/>
      <c r="B26" s="88"/>
      <c r="C26" s="88"/>
      <c r="D26" s="90"/>
      <c r="E26" s="88"/>
      <c r="F26" s="88"/>
      <c r="G26" s="90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  <c r="IW26" s="88"/>
    </row>
    <row r="27" spans="1:257" s="191" customFormat="1" ht="18.75" customHeight="1" x14ac:dyDescent="0.3">
      <c r="A27" s="88"/>
      <c r="B27" s="88"/>
      <c r="C27" s="88"/>
      <c r="D27" s="90"/>
      <c r="E27" s="88"/>
      <c r="F27" s="88"/>
      <c r="G27" s="90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  <c r="IW27" s="88"/>
    </row>
    <row r="28" spans="1:257" s="191" customFormat="1" ht="18.75" customHeight="1" x14ac:dyDescent="0.3">
      <c r="A28" s="88"/>
      <c r="B28" s="88"/>
      <c r="C28" s="88"/>
      <c r="D28" s="90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  <c r="IW28" s="88"/>
    </row>
    <row r="29" spans="1:257" s="191" customFormat="1" x14ac:dyDescent="0.3">
      <c r="A29" s="88"/>
      <c r="B29" s="88"/>
      <c r="C29" s="88"/>
      <c r="D29" s="90"/>
      <c r="E29" s="88"/>
      <c r="F29" s="91"/>
      <c r="G29" s="91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  <c r="IW29" s="88"/>
    </row>
    <row r="30" spans="1:257" s="191" customFormat="1" x14ac:dyDescent="0.3">
      <c r="A30" s="88"/>
      <c r="B30" s="88"/>
      <c r="C30" s="88"/>
      <c r="D30" s="90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  <c r="IW30" s="88"/>
    </row>
    <row r="31" spans="1:257" s="191" customFormat="1" x14ac:dyDescent="0.3">
      <c r="A31" s="88"/>
      <c r="B31" s="88"/>
      <c r="C31" s="88"/>
      <c r="D31" s="90"/>
      <c r="E31" s="88"/>
      <c r="F31" s="93"/>
      <c r="G31" s="88"/>
      <c r="H31" s="88"/>
      <c r="I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</row>
    <row r="32" spans="1:257" s="191" customFormat="1" x14ac:dyDescent="0.3">
      <c r="A32" s="93" t="s">
        <v>33</v>
      </c>
      <c r="B32" s="88"/>
      <c r="C32" s="88"/>
      <c r="D32" s="90"/>
      <c r="E32" s="88"/>
      <c r="F32" s="88"/>
      <c r="G32" s="88"/>
      <c r="H32" s="88"/>
      <c r="I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  <c r="IW32" s="88"/>
    </row>
    <row r="33" spans="1:257" s="191" customFormat="1" x14ac:dyDescent="0.3">
      <c r="A33" s="88"/>
      <c r="B33" s="88"/>
      <c r="C33" s="88"/>
      <c r="D33" s="90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</row>
    <row r="34" spans="1:257" s="191" customFormat="1" x14ac:dyDescent="0.3">
      <c r="A34" s="88"/>
      <c r="B34" s="94"/>
      <c r="C34" s="88"/>
      <c r="D34" s="90"/>
      <c r="E34" s="88"/>
      <c r="F34" s="88"/>
      <c r="G34" s="88"/>
      <c r="H34" s="88"/>
      <c r="I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</row>
    <row r="35" spans="1:257" s="191" customFormat="1" ht="39.75" customHeight="1" thickBot="1" x14ac:dyDescent="0.35">
      <c r="A35" s="97" t="s">
        <v>70</v>
      </c>
      <c r="B35" s="89"/>
      <c r="C35" s="98" t="s">
        <v>34</v>
      </c>
      <c r="D35" s="99"/>
      <c r="E35" s="97" t="s">
        <v>19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  <c r="IW35" s="88"/>
    </row>
    <row r="36" spans="1:257" s="191" customFormat="1" x14ac:dyDescent="0.3">
      <c r="A36" s="100"/>
      <c r="B36" s="100"/>
      <c r="C36" s="101"/>
      <c r="D36" s="101"/>
      <c r="E36" s="102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  <c r="IW36" s="88"/>
    </row>
    <row r="37" spans="1:257" s="191" customFormat="1" x14ac:dyDescent="0.3">
      <c r="A37" s="103" t="s">
        <v>71</v>
      </c>
      <c r="B37" s="90"/>
      <c r="C37" s="104">
        <f>'Exp Summary'!$C$25</f>
        <v>105614008</v>
      </c>
      <c r="D37" s="105"/>
      <c r="E37" s="106">
        <f>+'Exp Summary'!$C$28</f>
        <v>0.59631517854862715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  <c r="IW37" s="88"/>
    </row>
    <row r="38" spans="1:257" s="191" customFormat="1" x14ac:dyDescent="0.3">
      <c r="A38" s="103" t="s">
        <v>72</v>
      </c>
      <c r="B38" s="90"/>
      <c r="C38" s="108">
        <f>'Exp Summary'!$G$25</f>
        <v>24328765</v>
      </c>
      <c r="D38" s="109"/>
      <c r="E38" s="106">
        <f>+'Exp Summary'!$G$28</f>
        <v>0.13736446632006041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  <c r="IW38" s="88"/>
    </row>
    <row r="39" spans="1:257" s="191" customFormat="1" x14ac:dyDescent="0.3">
      <c r="A39" s="103" t="s">
        <v>73</v>
      </c>
      <c r="B39" s="90"/>
      <c r="C39" s="108">
        <f>'Exp Summary'!$K$25</f>
        <v>41536642</v>
      </c>
      <c r="D39" s="109"/>
      <c r="E39" s="106">
        <f>+'Exp Summary'!$K$28</f>
        <v>0.23452315236952662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  <c r="IW39" s="88"/>
    </row>
    <row r="40" spans="1:257" s="191" customFormat="1" x14ac:dyDescent="0.3">
      <c r="A40" s="103" t="s">
        <v>74</v>
      </c>
      <c r="B40" s="90"/>
      <c r="C40" s="108">
        <f>'Exp Summary'!$O$25</f>
        <v>2347768</v>
      </c>
      <c r="D40" s="109"/>
      <c r="E40" s="106">
        <f>+'Exp Summary'!$O$28</f>
        <v>1.3255909141434659E-2</v>
      </c>
      <c r="F40" s="88"/>
      <c r="G40" s="88"/>
      <c r="H40" s="88"/>
      <c r="I40" s="88"/>
      <c r="J40" s="88"/>
      <c r="K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  <c r="IW40" s="88"/>
    </row>
    <row r="41" spans="1:257" s="191" customFormat="1" x14ac:dyDescent="0.3">
      <c r="A41" s="103" t="s">
        <v>75</v>
      </c>
      <c r="B41" s="90"/>
      <c r="C41" s="108">
        <f>'Exp Summary'!$S$25</f>
        <v>3283868</v>
      </c>
      <c r="D41" s="109"/>
      <c r="E41" s="106">
        <f>+'Exp Summary'!$S$28</f>
        <v>1.8541293620351222E-2</v>
      </c>
      <c r="F41" s="88"/>
      <c r="G41" s="88"/>
      <c r="H41" s="88"/>
      <c r="I41" s="88"/>
      <c r="J41" s="88"/>
      <c r="K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</row>
    <row r="42" spans="1:257" s="191" customFormat="1" ht="20.25" thickBot="1" x14ac:dyDescent="0.35">
      <c r="A42" s="88"/>
      <c r="B42" s="90"/>
      <c r="C42" s="218"/>
      <c r="D42" s="109"/>
      <c r="E42" s="110"/>
      <c r="F42" s="88"/>
      <c r="G42" s="88"/>
      <c r="H42" s="88"/>
      <c r="I42" s="88"/>
      <c r="J42" s="88"/>
      <c r="K42" s="118"/>
      <c r="L42" s="11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  <c r="IW42" s="88"/>
    </row>
    <row r="43" spans="1:257" s="191" customFormat="1" ht="20.25" thickBot="1" x14ac:dyDescent="0.35">
      <c r="A43" s="193" t="s">
        <v>67</v>
      </c>
      <c r="B43" s="92"/>
      <c r="C43" s="194">
        <f>+'Exp Summary'!W25</f>
        <v>177111051</v>
      </c>
      <c r="D43" s="113"/>
      <c r="E43" s="195">
        <f>+'Exp Summary'!$W$28</f>
        <v>1</v>
      </c>
      <c r="F43" s="88"/>
      <c r="G43" s="88"/>
      <c r="H43" s="88"/>
      <c r="I43" s="88"/>
      <c r="J43" s="88"/>
      <c r="K43" s="120"/>
      <c r="L43" s="120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  <c r="IW43" s="88"/>
    </row>
    <row r="44" spans="1:257" s="191" customFormat="1" ht="20.25" thickTop="1" x14ac:dyDescent="0.3">
      <c r="F44" s="88"/>
      <c r="G44" s="88"/>
      <c r="H44" s="88"/>
      <c r="I44" s="88"/>
      <c r="J44" s="88"/>
      <c r="K44" s="60"/>
      <c r="L44" s="60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</row>
    <row r="45" spans="1:257" s="191" customFormat="1" ht="18.75" customHeight="1" x14ac:dyDescent="0.3">
      <c r="J45" s="88"/>
      <c r="K45" s="88"/>
      <c r="L45" s="88"/>
      <c r="M45" s="88"/>
      <c r="N45" s="197"/>
      <c r="O45" s="198"/>
      <c r="P45" s="19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  <c r="IW45" s="88"/>
    </row>
    <row r="46" spans="1:257" s="191" customFormat="1" ht="18.75" customHeight="1" x14ac:dyDescent="0.3">
      <c r="B46" s="199"/>
      <c r="D46" s="199"/>
      <c r="J46" s="88"/>
      <c r="K46" s="88"/>
      <c r="L46" s="88"/>
      <c r="M46" s="88"/>
      <c r="N46" s="197"/>
      <c r="O46" s="198"/>
      <c r="P46" s="19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  <c r="IW46" s="88"/>
    </row>
    <row r="47" spans="1:257" s="191" customFormat="1" ht="18.75" customHeight="1" x14ac:dyDescent="0.3">
      <c r="A47" s="88"/>
      <c r="B47" s="88"/>
      <c r="D47" s="199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</row>
    <row r="48" spans="1:257" s="191" customFormat="1" ht="18.75" customHeight="1" x14ac:dyDescent="0.3">
      <c r="A48" s="88"/>
      <c r="B48" s="88"/>
      <c r="D48" s="199"/>
      <c r="J48" s="88"/>
      <c r="K48" s="88"/>
      <c r="L48" s="88"/>
      <c r="M48" s="88"/>
      <c r="N48" s="197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  <c r="IW48" s="88"/>
    </row>
    <row r="49" spans="1:257" s="191" customFormat="1" ht="18.75" customHeight="1" x14ac:dyDescent="0.3">
      <c r="A49" s="88"/>
      <c r="B49" s="88"/>
      <c r="D49" s="199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  <c r="IW49" s="88"/>
    </row>
    <row r="50" spans="1:257" s="191" customFormat="1" ht="18.75" customHeight="1" x14ac:dyDescent="0.3">
      <c r="A50" s="88"/>
      <c r="B50" s="88"/>
      <c r="D50" s="199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</row>
    <row r="51" spans="1:257" s="191" customFormat="1" ht="18.75" customHeight="1" x14ac:dyDescent="0.3">
      <c r="A51" s="88"/>
      <c r="B51" s="88"/>
      <c r="D51" s="199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  <c r="IW51" s="88"/>
    </row>
    <row r="52" spans="1:257" s="191" customFormat="1" ht="18.75" customHeight="1" x14ac:dyDescent="0.3">
      <c r="A52" s="88"/>
      <c r="B52" s="88"/>
      <c r="D52" s="199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  <c r="IW52" s="88"/>
    </row>
    <row r="53" spans="1:257" s="191" customFormat="1" ht="18.75" customHeight="1" x14ac:dyDescent="0.3">
      <c r="A53" s="88"/>
      <c r="B53" s="88"/>
      <c r="D53" s="199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  <c r="IW53" s="88"/>
    </row>
    <row r="54" spans="1:257" s="191" customFormat="1" ht="14.1" customHeight="1" x14ac:dyDescent="0.3">
      <c r="A54" s="88"/>
      <c r="B54" s="88"/>
      <c r="C54" s="94"/>
      <c r="D54" s="90"/>
      <c r="E54" s="94"/>
      <c r="F54" s="94"/>
      <c r="G54" s="94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88"/>
    </row>
    <row r="55" spans="1:257" s="191" customFormat="1" x14ac:dyDescent="0.3">
      <c r="A55" s="88"/>
      <c r="B55" s="88"/>
      <c r="C55" s="88"/>
      <c r="D55" s="90"/>
      <c r="E55" s="88"/>
      <c r="F55" s="201"/>
      <c r="G55" s="201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</row>
    <row r="56" spans="1:257" s="88" customFormat="1" ht="14.25" customHeight="1" x14ac:dyDescent="0.3">
      <c r="C56" s="442" t="s">
        <v>58</v>
      </c>
      <c r="D56" s="441"/>
      <c r="E56" s="442"/>
      <c r="F56" s="461" t="str">
        <f>H16</f>
        <v>FY '22 Budget 
(As Amended)</v>
      </c>
      <c r="G56" s="461"/>
      <c r="H56" s="452" t="s">
        <v>19</v>
      </c>
      <c r="I56" s="442"/>
      <c r="J56" s="442"/>
    </row>
    <row r="57" spans="1:257" s="88" customFormat="1" x14ac:dyDescent="0.3">
      <c r="C57" s="442" t="s">
        <v>71</v>
      </c>
      <c r="D57" s="441"/>
      <c r="E57" s="442"/>
      <c r="F57" s="443">
        <f>H18</f>
        <v>99382688</v>
      </c>
      <c r="G57" s="443"/>
      <c r="H57" s="479">
        <f>F57/$F$62</f>
        <v>0.5787094487804747</v>
      </c>
      <c r="I57" s="446"/>
      <c r="J57" s="446">
        <f>ROUND(H57,4)</f>
        <v>0.57869999999999999</v>
      </c>
    </row>
    <row r="58" spans="1:257" s="88" customFormat="1" x14ac:dyDescent="0.3">
      <c r="C58" s="442" t="s">
        <v>72</v>
      </c>
      <c r="D58" s="441"/>
      <c r="E58" s="442"/>
      <c r="F58" s="443">
        <f>H19</f>
        <v>30950663</v>
      </c>
      <c r="G58" s="445"/>
      <c r="H58" s="446">
        <f t="shared" ref="H58:H60" si="1">F58/$F$62</f>
        <v>0.18022697397881043</v>
      </c>
      <c r="I58" s="446"/>
      <c r="J58" s="446">
        <f t="shared" ref="J58:J60" si="2">ROUND(H58,4)</f>
        <v>0.1802</v>
      </c>
    </row>
    <row r="59" spans="1:257" s="191" customFormat="1" x14ac:dyDescent="0.3">
      <c r="A59" s="88"/>
      <c r="B59" s="88"/>
      <c r="C59" s="442" t="s">
        <v>80</v>
      </c>
      <c r="D59" s="441"/>
      <c r="E59" s="442"/>
      <c r="F59" s="443">
        <f>H20</f>
        <v>37644217</v>
      </c>
      <c r="G59" s="445"/>
      <c r="H59" s="446">
        <f t="shared" si="1"/>
        <v>0.21920381213519377</v>
      </c>
      <c r="I59" s="446"/>
      <c r="J59" s="446">
        <f t="shared" si="2"/>
        <v>0.21920000000000001</v>
      </c>
      <c r="K59" s="88"/>
      <c r="L59" s="88"/>
      <c r="M59" s="219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  <c r="IW59" s="88"/>
    </row>
    <row r="60" spans="1:257" s="191" customFormat="1" x14ac:dyDescent="0.3">
      <c r="A60" s="88"/>
      <c r="B60" s="88"/>
      <c r="C60" s="442" t="s">
        <v>74</v>
      </c>
      <c r="D60" s="441"/>
      <c r="E60" s="442"/>
      <c r="F60" s="443">
        <f>H21</f>
        <v>2229954</v>
      </c>
      <c r="G60" s="445"/>
      <c r="H60" s="446">
        <f t="shared" si="1"/>
        <v>1.2985113163228337E-2</v>
      </c>
      <c r="I60" s="446"/>
      <c r="J60" s="446">
        <f t="shared" si="2"/>
        <v>1.2999999999999999E-2</v>
      </c>
      <c r="K60" s="88"/>
      <c r="L60" s="220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</row>
    <row r="61" spans="1:257" s="88" customFormat="1" x14ac:dyDescent="0.3">
      <c r="C61" s="442" t="s">
        <v>75</v>
      </c>
      <c r="D61" s="441"/>
      <c r="E61" s="442"/>
      <c r="F61" s="443">
        <f>H22</f>
        <v>1524058</v>
      </c>
      <c r="G61" s="445"/>
      <c r="H61" s="446">
        <f>(F61/$F$62)</f>
        <v>8.8746519422927342E-3</v>
      </c>
      <c r="I61" s="446"/>
      <c r="J61" s="446">
        <f>ROUND(H61,4)</f>
        <v>8.8999999999999999E-3</v>
      </c>
    </row>
    <row r="62" spans="1:257" x14ac:dyDescent="0.3">
      <c r="C62" s="442" t="s">
        <v>67</v>
      </c>
      <c r="D62" s="441"/>
      <c r="E62" s="442"/>
      <c r="F62" s="443">
        <f>H24</f>
        <v>171731580</v>
      </c>
      <c r="G62" s="443"/>
      <c r="H62" s="446">
        <f>SUM(H57:H61)-0.0001</f>
        <v>0.99990000000000001</v>
      </c>
      <c r="I62" s="446"/>
      <c r="J62" s="446">
        <f>SUM(J57:J61)</f>
        <v>1</v>
      </c>
    </row>
    <row r="63" spans="1:257" x14ac:dyDescent="0.3">
      <c r="C63" s="442"/>
      <c r="D63" s="441"/>
      <c r="E63" s="442"/>
      <c r="F63" s="442"/>
      <c r="G63" s="442"/>
      <c r="H63" s="442"/>
      <c r="I63" s="442"/>
      <c r="J63" s="442"/>
    </row>
    <row r="64" spans="1:257" x14ac:dyDescent="0.3">
      <c r="C64" s="442"/>
      <c r="D64" s="441"/>
      <c r="E64" s="442"/>
      <c r="F64" s="442"/>
      <c r="G64" s="442"/>
      <c r="H64" s="442"/>
      <c r="I64" s="442"/>
      <c r="J64" s="442"/>
    </row>
    <row r="65" spans="3:10" x14ac:dyDescent="0.3">
      <c r="C65" s="442" t="s">
        <v>58</v>
      </c>
      <c r="D65" s="441"/>
      <c r="E65" s="442"/>
      <c r="F65" s="452" t="str">
        <f>C35</f>
        <v>FY '23 Budget</v>
      </c>
      <c r="G65" s="452"/>
      <c r="H65" s="452" t="s">
        <v>19</v>
      </c>
      <c r="I65" s="442"/>
      <c r="J65" s="442"/>
    </row>
    <row r="66" spans="3:10" x14ac:dyDescent="0.3">
      <c r="C66" s="442" t="s">
        <v>71</v>
      </c>
      <c r="D66" s="441"/>
      <c r="E66" s="442"/>
      <c r="F66" s="443">
        <f>+C37</f>
        <v>105614008</v>
      </c>
      <c r="G66" s="443"/>
      <c r="H66" s="446">
        <f>+E37</f>
        <v>0.59631517854862715</v>
      </c>
      <c r="I66" s="446"/>
      <c r="J66" s="446">
        <f>ROUND(H66,4)</f>
        <v>0.59630000000000005</v>
      </c>
    </row>
    <row r="67" spans="3:10" x14ac:dyDescent="0.3">
      <c r="C67" s="442" t="s">
        <v>72</v>
      </c>
      <c r="D67" s="441"/>
      <c r="E67" s="442"/>
      <c r="F67" s="443">
        <f t="shared" ref="F67:F70" si="3">+C38</f>
        <v>24328765</v>
      </c>
      <c r="G67" s="445"/>
      <c r="H67" s="446">
        <f t="shared" ref="H67:H70" si="4">+E38</f>
        <v>0.13736446632006041</v>
      </c>
      <c r="I67" s="446"/>
      <c r="J67" s="446">
        <f t="shared" ref="J67:J70" si="5">ROUND(H67,4)</f>
        <v>0.13739999999999999</v>
      </c>
    </row>
    <row r="68" spans="3:10" x14ac:dyDescent="0.3">
      <c r="C68" s="442" t="s">
        <v>73</v>
      </c>
      <c r="D68" s="441"/>
      <c r="E68" s="442"/>
      <c r="F68" s="443">
        <f t="shared" si="3"/>
        <v>41536642</v>
      </c>
      <c r="G68" s="445"/>
      <c r="H68" s="446">
        <f t="shared" si="4"/>
        <v>0.23452315236952662</v>
      </c>
      <c r="I68" s="446"/>
      <c r="J68" s="446">
        <f t="shared" si="5"/>
        <v>0.23449999999999999</v>
      </c>
    </row>
    <row r="69" spans="3:10" x14ac:dyDescent="0.3">
      <c r="C69" s="442" t="s">
        <v>74</v>
      </c>
      <c r="D69" s="441"/>
      <c r="E69" s="442"/>
      <c r="F69" s="443">
        <f t="shared" si="3"/>
        <v>2347768</v>
      </c>
      <c r="G69" s="445"/>
      <c r="H69" s="446">
        <f t="shared" si="4"/>
        <v>1.3255909141434659E-2</v>
      </c>
      <c r="I69" s="446"/>
      <c r="J69" s="446">
        <f t="shared" si="5"/>
        <v>1.3299999999999999E-2</v>
      </c>
    </row>
    <row r="70" spans="3:10" x14ac:dyDescent="0.3">
      <c r="C70" s="442" t="s">
        <v>75</v>
      </c>
      <c r="D70" s="441"/>
      <c r="E70" s="442"/>
      <c r="F70" s="443">
        <f t="shared" si="3"/>
        <v>3283868</v>
      </c>
      <c r="G70" s="445"/>
      <c r="H70" s="446">
        <f t="shared" si="4"/>
        <v>1.8541293620351222E-2</v>
      </c>
      <c r="I70" s="446"/>
      <c r="J70" s="446">
        <f t="shared" si="5"/>
        <v>1.8499999999999999E-2</v>
      </c>
    </row>
    <row r="71" spans="3:10" s="88" customFormat="1" x14ac:dyDescent="0.3">
      <c r="C71" s="442" t="s">
        <v>67</v>
      </c>
      <c r="D71" s="441"/>
      <c r="E71" s="442"/>
      <c r="F71" s="443">
        <f>+C43</f>
        <v>177111051</v>
      </c>
      <c r="G71" s="443"/>
      <c r="H71" s="446">
        <f>+E43</f>
        <v>1</v>
      </c>
      <c r="I71" s="446"/>
      <c r="J71" s="446">
        <f>SUM(J66:J70)</f>
        <v>0.99999999999999989</v>
      </c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A7DB3-06BA-4EEF-A9DD-7761C23CCFD7}">
  <sheetPr>
    <tabColor rgb="FF008200"/>
  </sheetPr>
  <dimension ref="A2:AJ2113"/>
  <sheetViews>
    <sheetView showOutlineSymbols="0" topLeftCell="A4" zoomScale="60" zoomScaleNormal="60" zoomScaleSheetLayoutView="40" workbookViewId="0">
      <pane xSplit="2" topLeftCell="C1" activePane="topRight" state="frozen"/>
      <selection activeCell="A8" sqref="A8"/>
      <selection pane="topRight" activeCell="U35" sqref="U35"/>
    </sheetView>
  </sheetViews>
  <sheetFormatPr defaultColWidth="9.6640625" defaultRowHeight="23.25" x14ac:dyDescent="0.35"/>
  <cols>
    <col min="1" max="1" width="54" style="221" customWidth="1"/>
    <col min="2" max="2" width="2" style="222" customWidth="1"/>
    <col min="3" max="3" width="19.33203125" style="221" bestFit="1" customWidth="1"/>
    <col min="4" max="4" width="2" style="222" customWidth="1"/>
    <col min="5" max="5" width="11.6640625" style="221" bestFit="1" customWidth="1"/>
    <col min="6" max="6" width="2" style="222" customWidth="1"/>
    <col min="7" max="7" width="19.33203125" style="221" bestFit="1" customWidth="1"/>
    <col min="8" max="8" width="2" style="222" customWidth="1"/>
    <col min="9" max="9" width="11.6640625" style="221" bestFit="1" customWidth="1"/>
    <col min="10" max="10" width="2" style="222" customWidth="1"/>
    <col min="11" max="11" width="20" style="221" bestFit="1" customWidth="1"/>
    <col min="12" max="12" width="2" style="222" customWidth="1"/>
    <col min="13" max="13" width="11.6640625" style="221" bestFit="1" customWidth="1"/>
    <col min="14" max="14" width="2" style="222" customWidth="1"/>
    <col min="15" max="15" width="16.77734375" style="221" customWidth="1"/>
    <col min="16" max="16" width="2" style="222" customWidth="1"/>
    <col min="17" max="17" width="11.77734375" style="221" customWidth="1"/>
    <col min="18" max="18" width="2.109375" style="222" customWidth="1"/>
    <col min="19" max="19" width="16.77734375" style="221" customWidth="1"/>
    <col min="20" max="20" width="2" style="222" customWidth="1"/>
    <col min="21" max="21" width="13.5546875" style="221" bestFit="1" customWidth="1"/>
    <col min="22" max="22" width="2" style="222" customWidth="1"/>
    <col min="23" max="23" width="20.5546875" style="221" bestFit="1" customWidth="1"/>
    <col min="24" max="24" width="2" style="222" customWidth="1"/>
    <col min="25" max="25" width="16.77734375" style="221" customWidth="1"/>
    <col min="26" max="26" width="2" style="222" customWidth="1"/>
    <col min="27" max="27" width="16.77734375" style="221" customWidth="1"/>
    <col min="28" max="28" width="20" style="223" customWidth="1"/>
    <col min="29" max="29" width="18.33203125" style="223" bestFit="1" customWidth="1"/>
    <col min="30" max="30" width="15.109375" style="222" bestFit="1" customWidth="1"/>
    <col min="31" max="31" width="16.88671875" style="222" bestFit="1" customWidth="1"/>
    <col min="32" max="32" width="10.5546875" style="224" customWidth="1"/>
    <col min="33" max="33" width="10.5546875" style="221" customWidth="1"/>
    <col min="34" max="34" width="17.109375" style="221" customWidth="1"/>
    <col min="35" max="35" width="17.21875" style="225" customWidth="1"/>
    <col min="36" max="36" width="13.5546875" style="221" customWidth="1"/>
    <col min="37" max="16384" width="9.6640625" style="221"/>
  </cols>
  <sheetData>
    <row r="2" spans="1:36" x14ac:dyDescent="0.35">
      <c r="B2" s="221"/>
    </row>
    <row r="7" spans="1:36" x14ac:dyDescent="0.35">
      <c r="F7" s="221"/>
      <c r="K7" s="226"/>
      <c r="O7" s="226"/>
    </row>
    <row r="8" spans="1:36" x14ac:dyDescent="0.35">
      <c r="F8" s="221"/>
      <c r="K8" s="226"/>
      <c r="O8" s="226"/>
    </row>
    <row r="9" spans="1:36" x14ac:dyDescent="0.35">
      <c r="K9" s="226"/>
      <c r="O9" s="226"/>
    </row>
    <row r="10" spans="1:36" x14ac:dyDescent="0.35">
      <c r="K10" s="226"/>
      <c r="O10" s="226"/>
      <c r="P10" s="227"/>
      <c r="Q10" s="226"/>
      <c r="R10" s="227"/>
      <c r="S10" s="227"/>
      <c r="T10" s="227"/>
      <c r="U10" s="226"/>
      <c r="V10" s="227"/>
      <c r="W10" s="226"/>
    </row>
    <row r="11" spans="1:36" s="222" customFormat="1" ht="93.75" thickBot="1" x14ac:dyDescent="0.4">
      <c r="A11" s="228" t="s">
        <v>81</v>
      </c>
      <c r="B11" s="229"/>
      <c r="C11" s="230" t="s">
        <v>71</v>
      </c>
      <c r="D11" s="231"/>
      <c r="E11" s="232" t="s">
        <v>82</v>
      </c>
      <c r="F11" s="231"/>
      <c r="G11" s="230" t="s">
        <v>72</v>
      </c>
      <c r="H11" s="231"/>
      <c r="I11" s="232" t="s">
        <v>82</v>
      </c>
      <c r="J11" s="231"/>
      <c r="K11" s="230" t="s">
        <v>73</v>
      </c>
      <c r="L11" s="231"/>
      <c r="M11" s="232" t="s">
        <v>82</v>
      </c>
      <c r="N11" s="231"/>
      <c r="O11" s="230" t="s">
        <v>74</v>
      </c>
      <c r="P11" s="231"/>
      <c r="Q11" s="232" t="s">
        <v>82</v>
      </c>
      <c r="R11" s="231"/>
      <c r="S11" s="230" t="s">
        <v>75</v>
      </c>
      <c r="T11" s="231"/>
      <c r="U11" s="232" t="s">
        <v>82</v>
      </c>
      <c r="V11" s="231"/>
      <c r="W11" s="230" t="s">
        <v>83</v>
      </c>
      <c r="X11" s="231"/>
      <c r="Y11" s="232" t="s">
        <v>84</v>
      </c>
      <c r="Z11" s="231"/>
      <c r="AA11" s="232" t="s">
        <v>85</v>
      </c>
      <c r="AB11" s="223"/>
      <c r="AC11" s="223"/>
      <c r="AD11" s="233"/>
      <c r="AE11" s="234"/>
      <c r="AF11" s="224"/>
      <c r="AH11" s="227"/>
      <c r="AI11" s="235"/>
    </row>
    <row r="12" spans="1:36" s="222" customFormat="1" x14ac:dyDescent="0.35">
      <c r="AA12" s="234"/>
      <c r="AB12" s="223"/>
      <c r="AC12" s="223"/>
      <c r="AD12" s="234"/>
      <c r="AE12" s="234"/>
      <c r="AF12" s="224"/>
      <c r="AG12" s="236"/>
      <c r="AI12" s="237"/>
    </row>
    <row r="13" spans="1:36" s="222" customFormat="1" x14ac:dyDescent="0.35">
      <c r="A13" s="238" t="s">
        <v>59</v>
      </c>
      <c r="C13" s="239">
        <v>56254837</v>
      </c>
      <c r="D13" s="240"/>
      <c r="E13" s="241">
        <f>C13/C25+0.0001</f>
        <v>0.5327456032233906</v>
      </c>
      <c r="F13" s="224"/>
      <c r="G13" s="239">
        <v>12954506</v>
      </c>
      <c r="H13" s="242"/>
      <c r="I13" s="241">
        <f>(G13/G25)</f>
        <v>0.53247692597630825</v>
      </c>
      <c r="J13" s="224"/>
      <c r="K13" s="239">
        <v>9361458</v>
      </c>
      <c r="L13" s="242"/>
      <c r="M13" s="241">
        <f>K13/K25</f>
        <v>0.22537830573785911</v>
      </c>
      <c r="N13" s="224"/>
      <c r="O13" s="239">
        <v>1164593</v>
      </c>
      <c r="P13" s="242"/>
      <c r="Q13" s="241">
        <f>O13/O25</f>
        <v>0.49604262431381635</v>
      </c>
      <c r="R13" s="224"/>
      <c r="S13" s="239">
        <v>2709810</v>
      </c>
      <c r="T13" s="242"/>
      <c r="U13" s="241">
        <f>(S13/S25)</f>
        <v>0.82518846677150237</v>
      </c>
      <c r="V13" s="224"/>
      <c r="W13" s="239">
        <f>C13+G13+K13+O13+S13</f>
        <v>82445204</v>
      </c>
      <c r="X13" s="243"/>
      <c r="Y13" s="241">
        <f>(W13/W25)</f>
        <v>0.46550005510384557</v>
      </c>
      <c r="Z13" s="224"/>
      <c r="AA13" s="244">
        <f>W13/W41</f>
        <v>0.44160669643463563</v>
      </c>
      <c r="AB13" s="245"/>
      <c r="AC13" s="246"/>
      <c r="AD13" s="242"/>
      <c r="AE13" s="242"/>
      <c r="AF13" s="237"/>
      <c r="AG13" s="224"/>
      <c r="AH13" s="243"/>
      <c r="AI13" s="247"/>
      <c r="AJ13" s="243"/>
    </row>
    <row r="14" spans="1:36" s="222" customFormat="1" x14ac:dyDescent="0.35">
      <c r="A14" s="238"/>
      <c r="C14" s="239"/>
      <c r="D14" s="240"/>
      <c r="E14" s="241"/>
      <c r="F14" s="224"/>
      <c r="G14" s="239"/>
      <c r="H14" s="242"/>
      <c r="I14" s="241"/>
      <c r="J14" s="224"/>
      <c r="K14" s="239"/>
      <c r="L14" s="242"/>
      <c r="M14" s="241"/>
      <c r="N14" s="224"/>
      <c r="O14" s="239"/>
      <c r="P14" s="242"/>
      <c r="Q14" s="241"/>
      <c r="R14" s="224"/>
      <c r="S14" s="239"/>
      <c r="T14" s="242"/>
      <c r="U14" s="241"/>
      <c r="V14" s="224"/>
      <c r="W14" s="239"/>
      <c r="X14" s="243"/>
      <c r="Y14" s="241"/>
      <c r="Z14" s="224"/>
      <c r="AA14" s="244"/>
      <c r="AB14" s="245"/>
      <c r="AC14" s="246"/>
      <c r="AD14" s="242"/>
      <c r="AE14" s="242"/>
      <c r="AF14" s="237"/>
      <c r="AG14" s="224"/>
      <c r="AH14" s="243"/>
      <c r="AI14" s="247"/>
      <c r="AJ14" s="243"/>
    </row>
    <row r="15" spans="1:36" s="222" customFormat="1" x14ac:dyDescent="0.35">
      <c r="A15" s="238" t="s">
        <v>60</v>
      </c>
      <c r="C15" s="252">
        <v>569151</v>
      </c>
      <c r="D15" s="253"/>
      <c r="E15" s="241">
        <f>C15/C25</f>
        <v>5.3889726446135818E-3</v>
      </c>
      <c r="F15" s="224"/>
      <c r="G15" s="252">
        <v>93011</v>
      </c>
      <c r="H15" s="249"/>
      <c r="I15" s="241">
        <f>G15/G25</f>
        <v>3.8230876084338846E-3</v>
      </c>
      <c r="J15" s="224"/>
      <c r="K15" s="252">
        <v>554983</v>
      </c>
      <c r="L15" s="249"/>
      <c r="M15" s="241">
        <f>K15/K25</f>
        <v>1.3361287125714208E-2</v>
      </c>
      <c r="N15" s="224"/>
      <c r="O15" s="252">
        <v>32016</v>
      </c>
      <c r="P15" s="249"/>
      <c r="Q15" s="241">
        <f>O15/O25</f>
        <v>1.3636781828528202E-2</v>
      </c>
      <c r="R15" s="224"/>
      <c r="S15" s="252">
        <v>0</v>
      </c>
      <c r="T15" s="254"/>
      <c r="U15" s="241">
        <f>S15/S25</f>
        <v>0</v>
      </c>
      <c r="V15" s="224"/>
      <c r="W15" s="252">
        <f>C15+G15+K15+O15+S15</f>
        <v>1249161</v>
      </c>
      <c r="X15" s="243"/>
      <c r="Y15" s="241">
        <f>W15/W25</f>
        <v>7.0529816911311764E-3</v>
      </c>
      <c r="Z15" s="224"/>
      <c r="AA15" s="244">
        <f>W15/W41</f>
        <v>6.6909636432579611E-3</v>
      </c>
      <c r="AB15" s="245"/>
      <c r="AC15" s="246"/>
      <c r="AD15" s="242"/>
      <c r="AE15" s="242"/>
      <c r="AF15" s="237"/>
      <c r="AG15" s="224"/>
      <c r="AH15" s="251"/>
      <c r="AI15" s="247"/>
      <c r="AJ15" s="243"/>
    </row>
    <row r="16" spans="1:36" s="222" customFormat="1" x14ac:dyDescent="0.35">
      <c r="A16" s="238"/>
      <c r="C16" s="255"/>
      <c r="D16" s="253"/>
      <c r="E16" s="241"/>
      <c r="F16" s="224"/>
      <c r="G16" s="256"/>
      <c r="H16" s="249"/>
      <c r="I16" s="241"/>
      <c r="J16" s="224"/>
      <c r="K16" s="250"/>
      <c r="L16" s="249"/>
      <c r="M16" s="241"/>
      <c r="N16" s="224"/>
      <c r="O16" s="250"/>
      <c r="P16" s="249"/>
      <c r="Q16" s="241"/>
      <c r="R16" s="224"/>
      <c r="S16" s="250"/>
      <c r="T16" s="249"/>
      <c r="U16" s="241"/>
      <c r="V16" s="224"/>
      <c r="W16" s="250"/>
      <c r="X16" s="237"/>
      <c r="Y16" s="241"/>
      <c r="Z16" s="224"/>
      <c r="AA16" s="244"/>
      <c r="AB16" s="245"/>
      <c r="AC16" s="246"/>
      <c r="AD16" s="242"/>
      <c r="AE16" s="242"/>
      <c r="AF16" s="224"/>
      <c r="AG16" s="224"/>
      <c r="AH16" s="251"/>
      <c r="AI16" s="247"/>
    </row>
    <row r="17" spans="1:36" s="222" customFormat="1" x14ac:dyDescent="0.35">
      <c r="A17" s="238" t="s">
        <v>61</v>
      </c>
      <c r="C17" s="252">
        <v>12720845</v>
      </c>
      <c r="D17" s="253"/>
      <c r="E17" s="241">
        <f>C17/C25</f>
        <v>0.12044656992848903</v>
      </c>
      <c r="F17" s="224"/>
      <c r="G17" s="252">
        <v>2826098</v>
      </c>
      <c r="H17" s="249"/>
      <c r="I17" s="241">
        <f>G17/G25</f>
        <v>0.11616282207502107</v>
      </c>
      <c r="J17" s="224"/>
      <c r="K17" s="252">
        <v>3274129</v>
      </c>
      <c r="L17" s="249"/>
      <c r="M17" s="241">
        <f>K17/K25</f>
        <v>7.8825076904387212E-2</v>
      </c>
      <c r="N17" s="224"/>
      <c r="O17" s="252">
        <v>431355</v>
      </c>
      <c r="P17" s="249"/>
      <c r="Q17" s="241">
        <f>(O17/O25)</f>
        <v>0.18372982338970462</v>
      </c>
      <c r="R17" s="224"/>
      <c r="S17" s="252">
        <v>339058</v>
      </c>
      <c r="T17" s="249"/>
      <c r="U17" s="241">
        <f>S17/S25</f>
        <v>0.10324958250453428</v>
      </c>
      <c r="V17" s="224"/>
      <c r="W17" s="252">
        <f>C17+G17+K17+O17+S17</f>
        <v>19591485</v>
      </c>
      <c r="X17" s="243"/>
      <c r="Y17" s="241">
        <f>W17/W25</f>
        <v>0.1106169541052523</v>
      </c>
      <c r="Z17" s="224"/>
      <c r="AA17" s="244">
        <f>W17/W41</f>
        <v>0.10493916625033418</v>
      </c>
      <c r="AB17" s="245"/>
      <c r="AC17" s="246"/>
      <c r="AD17" s="242"/>
      <c r="AE17" s="242"/>
      <c r="AF17" s="237"/>
      <c r="AG17" s="224"/>
      <c r="AH17" s="251"/>
      <c r="AI17" s="247"/>
      <c r="AJ17" s="243"/>
    </row>
    <row r="18" spans="1:36" s="222" customFormat="1" x14ac:dyDescent="0.35">
      <c r="A18" s="238"/>
      <c r="C18" s="256"/>
      <c r="D18" s="253"/>
      <c r="E18" s="241"/>
      <c r="F18" s="224"/>
      <c r="G18" s="256"/>
      <c r="H18" s="249"/>
      <c r="I18" s="241"/>
      <c r="J18" s="224"/>
      <c r="K18" s="250"/>
      <c r="L18" s="249"/>
      <c r="M18" s="241"/>
      <c r="N18" s="224"/>
      <c r="O18" s="250"/>
      <c r="P18" s="249"/>
      <c r="Q18" s="241"/>
      <c r="R18" s="224"/>
      <c r="S18" s="250"/>
      <c r="T18" s="249"/>
      <c r="U18" s="241"/>
      <c r="V18" s="224"/>
      <c r="W18" s="250"/>
      <c r="X18" s="237"/>
      <c r="Y18" s="241"/>
      <c r="Z18" s="224"/>
      <c r="AA18" s="244"/>
      <c r="AB18" s="245"/>
      <c r="AC18" s="246"/>
      <c r="AD18" s="242"/>
      <c r="AE18" s="242"/>
      <c r="AF18" s="224"/>
      <c r="AG18" s="224"/>
      <c r="AH18" s="251"/>
      <c r="AI18" s="247"/>
    </row>
    <row r="19" spans="1:36" s="222" customFormat="1" x14ac:dyDescent="0.35">
      <c r="A19" s="238" t="s">
        <v>62</v>
      </c>
      <c r="C19" s="252">
        <v>8020500</v>
      </c>
      <c r="D19" s="253"/>
      <c r="E19" s="241">
        <f>C19/C25</f>
        <v>7.5941630773069424E-2</v>
      </c>
      <c r="F19" s="224"/>
      <c r="G19" s="252">
        <v>1875026</v>
      </c>
      <c r="H19" s="249"/>
      <c r="I19" s="241">
        <f>G19/G25</f>
        <v>7.7070332176746331E-2</v>
      </c>
      <c r="J19" s="224"/>
      <c r="K19" s="252">
        <v>1525808</v>
      </c>
      <c r="L19" s="249"/>
      <c r="M19" s="241">
        <f>K19/K25</f>
        <v>3.6734023901113626E-2</v>
      </c>
      <c r="N19" s="224"/>
      <c r="O19" s="252">
        <v>232096</v>
      </c>
      <c r="P19" s="249"/>
      <c r="Q19" s="241">
        <f>O19/O25</f>
        <v>9.8858149527551273E-2</v>
      </c>
      <c r="R19" s="224"/>
      <c r="S19" s="252">
        <v>0</v>
      </c>
      <c r="T19" s="249"/>
      <c r="U19" s="241">
        <f>S19/S25</f>
        <v>0</v>
      </c>
      <c r="V19" s="224"/>
      <c r="W19" s="252">
        <f>C19+G19+K19+O19+S19</f>
        <v>11653430</v>
      </c>
      <c r="X19" s="243"/>
      <c r="Y19" s="241">
        <f>W19/W25</f>
        <v>6.5797305894819635E-2</v>
      </c>
      <c r="Z19" s="224"/>
      <c r="AA19" s="244">
        <f>(W19/W41)</f>
        <v>6.2420037488563625E-2</v>
      </c>
      <c r="AB19" s="245"/>
      <c r="AC19" s="246"/>
      <c r="AD19" s="242"/>
      <c r="AE19" s="242"/>
      <c r="AF19" s="224"/>
      <c r="AG19" s="257"/>
      <c r="AH19" s="243"/>
      <c r="AI19" s="236"/>
      <c r="AJ19" s="243"/>
    </row>
    <row r="20" spans="1:36" s="222" customFormat="1" x14ac:dyDescent="0.35">
      <c r="A20" s="238"/>
      <c r="C20" s="256"/>
      <c r="D20" s="253"/>
      <c r="E20" s="241"/>
      <c r="F20" s="224"/>
      <c r="G20" s="256"/>
      <c r="H20" s="249"/>
      <c r="I20" s="241"/>
      <c r="J20" s="224"/>
      <c r="K20" s="250"/>
      <c r="L20" s="249"/>
      <c r="M20" s="241"/>
      <c r="N20" s="224"/>
      <c r="O20" s="250"/>
      <c r="P20" s="249"/>
      <c r="Q20" s="241"/>
      <c r="R20" s="224"/>
      <c r="S20" s="250"/>
      <c r="T20" s="249"/>
      <c r="U20" s="241"/>
      <c r="V20" s="224"/>
      <c r="W20" s="250"/>
      <c r="X20" s="237"/>
      <c r="Y20" s="241"/>
      <c r="Z20" s="224"/>
      <c r="AA20" s="244"/>
      <c r="AB20" s="245"/>
      <c r="AC20" s="246"/>
      <c r="AD20" s="242"/>
      <c r="AE20" s="242"/>
      <c r="AF20" s="224"/>
      <c r="AG20" s="257"/>
      <c r="AI20" s="236"/>
    </row>
    <row r="21" spans="1:36" s="222" customFormat="1" x14ac:dyDescent="0.35">
      <c r="A21" s="238" t="s">
        <v>63</v>
      </c>
      <c r="C21" s="252">
        <v>17147565</v>
      </c>
      <c r="D21" s="253"/>
      <c r="E21" s="241">
        <f>C21/C25</f>
        <v>0.16236070692440721</v>
      </c>
      <c r="F21" s="224"/>
      <c r="G21" s="252">
        <v>3992012</v>
      </c>
      <c r="H21" s="249"/>
      <c r="I21" s="241">
        <f>G21/G25</f>
        <v>0.16408609314940564</v>
      </c>
      <c r="J21" s="224"/>
      <c r="K21" s="252">
        <v>14257279</v>
      </c>
      <c r="L21" s="249"/>
      <c r="M21" s="241">
        <f>K21/K25</f>
        <v>0.34324582617920824</v>
      </c>
      <c r="N21" s="224"/>
      <c r="O21" s="252">
        <v>371810</v>
      </c>
      <c r="P21" s="249"/>
      <c r="Q21" s="241">
        <f>O21/O25</f>
        <v>0.15836743664621036</v>
      </c>
      <c r="R21" s="224"/>
      <c r="S21" s="252">
        <v>0</v>
      </c>
      <c r="T21" s="249"/>
      <c r="U21" s="241">
        <f>(S21/S25)</f>
        <v>0</v>
      </c>
      <c r="V21" s="224"/>
      <c r="W21" s="252">
        <f>C21+G21+K21+O21+S21</f>
        <v>35768666</v>
      </c>
      <c r="X21" s="243"/>
      <c r="Y21" s="241">
        <f>W21/W25</f>
        <v>0.2019561500992956</v>
      </c>
      <c r="Z21" s="224"/>
      <c r="AA21" s="244">
        <f>W21/W41</f>
        <v>0.1915900702742378</v>
      </c>
      <c r="AB21" s="245"/>
      <c r="AC21" s="246"/>
      <c r="AD21" s="242"/>
      <c r="AE21" s="242"/>
      <c r="AF21" s="237"/>
      <c r="AG21" s="257"/>
      <c r="AH21" s="243"/>
      <c r="AI21" s="236"/>
      <c r="AJ21" s="243"/>
    </row>
    <row r="22" spans="1:36" s="222" customFormat="1" x14ac:dyDescent="0.35">
      <c r="A22" s="238"/>
      <c r="C22" s="256"/>
      <c r="D22" s="253"/>
      <c r="E22" s="241"/>
      <c r="F22" s="224"/>
      <c r="G22" s="256"/>
      <c r="H22" s="249"/>
      <c r="I22" s="241"/>
      <c r="J22" s="224"/>
      <c r="K22" s="250"/>
      <c r="L22" s="249"/>
      <c r="M22" s="241"/>
      <c r="N22" s="224"/>
      <c r="O22" s="250"/>
      <c r="P22" s="249"/>
      <c r="Q22" s="241"/>
      <c r="R22" s="224"/>
      <c r="S22" s="250"/>
      <c r="T22" s="249"/>
      <c r="U22" s="241"/>
      <c r="V22" s="224"/>
      <c r="W22" s="250"/>
      <c r="X22" s="237"/>
      <c r="Y22" s="241"/>
      <c r="Z22" s="224"/>
      <c r="AA22" s="244"/>
      <c r="AB22" s="245"/>
      <c r="AC22" s="246"/>
      <c r="AD22" s="242"/>
      <c r="AE22" s="242"/>
      <c r="AF22" s="224"/>
      <c r="AG22" s="257"/>
      <c r="AI22" s="236"/>
    </row>
    <row r="23" spans="1:36" s="222" customFormat="1" x14ac:dyDescent="0.35">
      <c r="A23" s="238" t="s">
        <v>86</v>
      </c>
      <c r="C23" s="252">
        <v>10901110</v>
      </c>
      <c r="D23" s="253"/>
      <c r="E23" s="241">
        <f>C23/C25</f>
        <v>0.10321651650603014</v>
      </c>
      <c r="F23" s="224"/>
      <c r="G23" s="252">
        <v>2588112</v>
      </c>
      <c r="H23" s="249"/>
      <c r="I23" s="241">
        <f>(G23/G25)-0.0001</f>
        <v>0.10628073901408476</v>
      </c>
      <c r="J23" s="224"/>
      <c r="K23" s="252">
        <v>12562985</v>
      </c>
      <c r="L23" s="249"/>
      <c r="M23" s="241">
        <f>(K23/K25)</f>
        <v>0.30245548015171758</v>
      </c>
      <c r="N23" s="224"/>
      <c r="O23" s="252">
        <v>115898</v>
      </c>
      <c r="P23" s="249"/>
      <c r="Q23" s="241">
        <f>O23/O25</f>
        <v>4.9365184294189207E-2</v>
      </c>
      <c r="R23" s="224"/>
      <c r="S23" s="252">
        <v>235000</v>
      </c>
      <c r="T23" s="249"/>
      <c r="U23" s="241">
        <f>S23/S25</f>
        <v>7.1561950723963333E-2</v>
      </c>
      <c r="V23" s="224"/>
      <c r="W23" s="252">
        <f>C23+G23+K23+O23+S23</f>
        <v>26403105</v>
      </c>
      <c r="X23" s="243"/>
      <c r="Y23" s="241">
        <f>(W23/W25)-0.0001</f>
        <v>0.14897655310565575</v>
      </c>
      <c r="Z23" s="224"/>
      <c r="AA23" s="244">
        <f>(W23/W41)</f>
        <v>0.14142469675576047</v>
      </c>
      <c r="AB23" s="245"/>
      <c r="AC23" s="246"/>
      <c r="AD23" s="242"/>
      <c r="AE23" s="242"/>
      <c r="AF23" s="237"/>
      <c r="AG23" s="257"/>
      <c r="AH23" s="243"/>
      <c r="AI23" s="236"/>
      <c r="AJ23" s="243"/>
    </row>
    <row r="24" spans="1:36" s="222" customFormat="1" ht="24" thickBot="1" x14ac:dyDescent="0.4">
      <c r="G24" s="237"/>
      <c r="H24" s="237"/>
      <c r="K24" s="237"/>
      <c r="L24" s="237"/>
      <c r="O24" s="237"/>
      <c r="P24" s="237"/>
      <c r="S24" s="237"/>
      <c r="T24" s="237"/>
      <c r="W24" s="237"/>
      <c r="X24" s="237"/>
      <c r="Y24" s="258"/>
      <c r="Z24" s="258"/>
      <c r="AA24" s="234"/>
      <c r="AB24" s="245"/>
      <c r="AC24" s="246"/>
      <c r="AD24" s="242"/>
      <c r="AE24" s="242"/>
      <c r="AF24" s="224"/>
      <c r="AI24" s="236"/>
    </row>
    <row r="25" spans="1:36" s="222" customFormat="1" x14ac:dyDescent="0.35">
      <c r="A25" s="229" t="s">
        <v>87</v>
      </c>
      <c r="B25" s="229"/>
      <c r="C25" s="259">
        <f>SUM(C13:C23)</f>
        <v>105614008</v>
      </c>
      <c r="D25" s="260"/>
      <c r="E25" s="261">
        <f>SUM(E13:E24)-0.0001</f>
        <v>0.99999999999999978</v>
      </c>
      <c r="F25" s="260"/>
      <c r="G25" s="262">
        <f>SUM(G13:G23)</f>
        <v>24328765</v>
      </c>
      <c r="H25" s="263"/>
      <c r="I25" s="261">
        <f>SUM(I13:I24)+0.0001</f>
        <v>0.99999999999999978</v>
      </c>
      <c r="J25" s="260"/>
      <c r="K25" s="262">
        <f>SUM(K13:K23)</f>
        <v>41536642</v>
      </c>
      <c r="L25" s="263"/>
      <c r="M25" s="261">
        <f>SUM(M13:M24)</f>
        <v>1</v>
      </c>
      <c r="N25" s="260"/>
      <c r="O25" s="259">
        <f>SUM(O13:O23)</f>
        <v>2347768</v>
      </c>
      <c r="P25" s="260"/>
      <c r="Q25" s="261">
        <f>SUM(Q13:Q24)</f>
        <v>0.99999999999999989</v>
      </c>
      <c r="R25" s="260"/>
      <c r="S25" s="259">
        <f>SUM(S13:S23)</f>
        <v>3283868</v>
      </c>
      <c r="T25" s="260"/>
      <c r="U25" s="261">
        <f>SUM(U13:U24)</f>
        <v>1</v>
      </c>
      <c r="V25" s="260"/>
      <c r="W25" s="262">
        <f>SUM(C25,G25,K25,O25,S25)</f>
        <v>177111051</v>
      </c>
      <c r="X25" s="260"/>
      <c r="Y25" s="261">
        <f>(SUM(Y13:Y23))+0.0001</f>
        <v>0.99999999999999989</v>
      </c>
      <c r="Z25" s="264"/>
      <c r="AA25" s="261">
        <f>(SUM(AA13:AA23))</f>
        <v>0.94867163084678974</v>
      </c>
      <c r="AB25" s="245"/>
      <c r="AC25" s="246"/>
      <c r="AD25" s="242"/>
      <c r="AE25" s="242"/>
      <c r="AF25" s="243"/>
      <c r="AI25" s="237"/>
      <c r="AJ25" s="243"/>
    </row>
    <row r="26" spans="1:36" s="248" customFormat="1" ht="24" thickBot="1" x14ac:dyDescent="0.4">
      <c r="A26" s="260" t="s">
        <v>88</v>
      </c>
      <c r="B26" s="260"/>
      <c r="C26" s="265"/>
      <c r="E26" s="266"/>
      <c r="G26" s="267"/>
      <c r="I26" s="266"/>
      <c r="K26" s="267"/>
      <c r="M26" s="266"/>
      <c r="O26" s="265"/>
      <c r="Q26" s="266"/>
      <c r="S26" s="265"/>
      <c r="U26" s="266"/>
      <c r="W26" s="267"/>
      <c r="Y26" s="266"/>
      <c r="AA26" s="266"/>
      <c r="AB26" s="245"/>
      <c r="AC26" s="268"/>
    </row>
    <row r="27" spans="1:36" s="222" customFormat="1" x14ac:dyDescent="0.35">
      <c r="A27" s="229"/>
      <c r="B27" s="229"/>
      <c r="C27" s="229"/>
      <c r="D27" s="229"/>
      <c r="E27" s="229"/>
      <c r="F27" s="229"/>
      <c r="G27" s="237"/>
      <c r="H27" s="237"/>
      <c r="I27" s="229"/>
      <c r="J27" s="229"/>
      <c r="K27" s="237"/>
      <c r="L27" s="237"/>
      <c r="M27" s="229"/>
      <c r="N27" s="229"/>
      <c r="O27" s="237" t="s">
        <v>35</v>
      </c>
      <c r="P27" s="237"/>
      <c r="Q27" s="229"/>
      <c r="R27" s="229"/>
      <c r="S27" s="237"/>
      <c r="T27" s="237"/>
      <c r="U27" s="229"/>
      <c r="V27" s="229"/>
      <c r="W27" s="237"/>
      <c r="X27" s="237"/>
      <c r="AA27" s="234"/>
      <c r="AB27" s="245"/>
      <c r="AC27" s="223"/>
      <c r="AD27" s="269"/>
      <c r="AE27" s="269"/>
      <c r="AF27" s="224"/>
      <c r="AI27" s="237"/>
    </row>
    <row r="28" spans="1:36" s="222" customFormat="1" x14ac:dyDescent="0.35">
      <c r="A28" s="270" t="s">
        <v>89</v>
      </c>
      <c r="B28" s="270"/>
      <c r="C28" s="271">
        <f>C25/W25</f>
        <v>0.59631517854862715</v>
      </c>
      <c r="D28" s="272"/>
      <c r="E28" s="273"/>
      <c r="F28" s="272"/>
      <c r="G28" s="271">
        <f>(G25/W25)</f>
        <v>0.13736446632006041</v>
      </c>
      <c r="H28" s="224"/>
      <c r="I28" s="271"/>
      <c r="J28" s="272"/>
      <c r="K28" s="271">
        <f>K25/W25</f>
        <v>0.23452315236952662</v>
      </c>
      <c r="L28" s="224"/>
      <c r="M28" s="271"/>
      <c r="N28" s="272"/>
      <c r="O28" s="271">
        <f>O25/W25</f>
        <v>1.3255909141434659E-2</v>
      </c>
      <c r="P28" s="224"/>
      <c r="Q28" s="271"/>
      <c r="R28" s="272"/>
      <c r="S28" s="271">
        <f>(S25/W25)</f>
        <v>1.8541293620351222E-2</v>
      </c>
      <c r="T28" s="224"/>
      <c r="U28" s="271"/>
      <c r="V28" s="272"/>
      <c r="W28" s="271">
        <f>SUM(C28,G28,K28,O28,S28)</f>
        <v>1</v>
      </c>
      <c r="X28" s="258"/>
      <c r="Y28" s="271"/>
      <c r="AA28" s="271"/>
      <c r="AB28" s="223"/>
      <c r="AC28" s="223"/>
      <c r="AD28" s="269"/>
      <c r="AE28" s="234"/>
      <c r="AF28" s="224"/>
      <c r="AI28" s="237"/>
    </row>
    <row r="29" spans="1:36" s="222" customFormat="1" x14ac:dyDescent="0.35">
      <c r="A29" s="270" t="s">
        <v>90</v>
      </c>
      <c r="B29" s="270"/>
      <c r="C29" s="274"/>
      <c r="D29" s="272"/>
      <c r="E29" s="275"/>
      <c r="F29" s="272"/>
      <c r="G29" s="274"/>
      <c r="H29" s="224"/>
      <c r="I29" s="274"/>
      <c r="J29" s="272"/>
      <c r="K29" s="274"/>
      <c r="L29" s="224"/>
      <c r="M29" s="274"/>
      <c r="N29" s="272"/>
      <c r="O29" s="274"/>
      <c r="P29" s="224"/>
      <c r="Q29" s="274"/>
      <c r="R29" s="272"/>
      <c r="S29" s="274"/>
      <c r="T29" s="224"/>
      <c r="U29" s="274"/>
      <c r="V29" s="272"/>
      <c r="W29" s="274"/>
      <c r="X29" s="258"/>
      <c r="Y29" s="274"/>
      <c r="AA29" s="274"/>
      <c r="AB29" s="223"/>
      <c r="AC29" s="223"/>
      <c r="AD29" s="269"/>
      <c r="AE29" s="234"/>
      <c r="AF29" s="224"/>
      <c r="AI29" s="237"/>
    </row>
    <row r="30" spans="1:36" s="222" customFormat="1" x14ac:dyDescent="0.35">
      <c r="A30" s="231"/>
      <c r="B30" s="231"/>
      <c r="C30" s="251"/>
      <c r="D30" s="251"/>
      <c r="E30" s="276"/>
      <c r="F30" s="276"/>
      <c r="G30" s="251"/>
      <c r="H30" s="251"/>
      <c r="I30" s="276"/>
      <c r="J30" s="276"/>
      <c r="K30" s="251"/>
      <c r="L30" s="251"/>
      <c r="M30" s="276"/>
      <c r="N30" s="276"/>
      <c r="O30" s="251"/>
      <c r="P30" s="251"/>
      <c r="Q30" s="276"/>
      <c r="R30" s="276"/>
      <c r="S30" s="251"/>
      <c r="T30" s="251"/>
      <c r="U30" s="272"/>
      <c r="V30" s="272"/>
      <c r="W30" s="224"/>
      <c r="X30" s="258"/>
      <c r="AA30" s="234"/>
      <c r="AB30" s="223"/>
      <c r="AC30" s="223"/>
      <c r="AD30" s="269"/>
      <c r="AE30" s="234"/>
      <c r="AF30" s="224"/>
      <c r="AI30" s="237"/>
    </row>
    <row r="31" spans="1:36" s="222" customFormat="1" x14ac:dyDescent="0.35">
      <c r="A31" s="236" t="s">
        <v>91</v>
      </c>
      <c r="B31" s="236"/>
      <c r="C31" s="272"/>
      <c r="D31" s="272"/>
      <c r="O31" s="236"/>
      <c r="P31" s="236"/>
      <c r="S31" s="237"/>
      <c r="T31" s="237"/>
      <c r="U31" s="237"/>
      <c r="V31" s="237"/>
      <c r="W31" s="272"/>
      <c r="X31" s="224"/>
      <c r="AA31" s="234"/>
      <c r="AB31" s="223"/>
      <c r="AC31" s="223"/>
      <c r="AD31" s="269"/>
      <c r="AE31" s="234"/>
      <c r="AF31" s="224"/>
      <c r="AI31" s="237"/>
    </row>
    <row r="32" spans="1:36" s="222" customFormat="1" x14ac:dyDescent="0.35">
      <c r="A32" s="277" t="s">
        <v>92</v>
      </c>
      <c r="B32" s="237"/>
      <c r="C32" s="278">
        <v>0</v>
      </c>
      <c r="D32" s="279"/>
      <c r="E32" s="280"/>
      <c r="G32" s="278">
        <v>0</v>
      </c>
      <c r="H32" s="279"/>
      <c r="I32" s="280"/>
      <c r="K32" s="252">
        <v>3500000</v>
      </c>
      <c r="L32" s="249"/>
      <c r="M32" s="280"/>
      <c r="O32" s="278">
        <v>0</v>
      </c>
      <c r="P32" s="279"/>
      <c r="Q32" s="280"/>
      <c r="S32" s="278">
        <v>0</v>
      </c>
      <c r="T32" s="279"/>
      <c r="U32" s="280"/>
      <c r="W32" s="252">
        <f>C32+G32+K32+O32+S32</f>
        <v>3500000</v>
      </c>
      <c r="X32" s="258"/>
      <c r="Y32" s="280"/>
      <c r="AA32" s="281"/>
      <c r="AB32" s="223"/>
      <c r="AC32" s="223"/>
      <c r="AD32" s="269"/>
      <c r="AE32" s="234"/>
      <c r="AF32" s="224"/>
      <c r="AI32" s="237"/>
    </row>
    <row r="33" spans="1:35" s="222" customFormat="1" x14ac:dyDescent="0.35">
      <c r="A33" s="277"/>
      <c r="B33" s="237"/>
      <c r="C33" s="278"/>
      <c r="D33" s="279"/>
      <c r="E33" s="280"/>
      <c r="G33" s="278"/>
      <c r="H33" s="279"/>
      <c r="I33" s="280"/>
      <c r="K33" s="250"/>
      <c r="L33" s="249"/>
      <c r="M33" s="280"/>
      <c r="O33" s="278"/>
      <c r="P33" s="279"/>
      <c r="Q33" s="280"/>
      <c r="S33" s="278"/>
      <c r="T33" s="279"/>
      <c r="U33" s="280"/>
      <c r="W33" s="250"/>
      <c r="X33" s="258"/>
      <c r="Y33" s="280"/>
      <c r="AA33" s="281"/>
      <c r="AB33" s="223"/>
      <c r="AC33" s="223"/>
      <c r="AD33" s="269"/>
      <c r="AE33" s="234"/>
      <c r="AF33" s="224"/>
      <c r="AI33" s="237"/>
    </row>
    <row r="34" spans="1:35" s="222" customFormat="1" x14ac:dyDescent="0.35">
      <c r="A34" s="238" t="s">
        <v>93</v>
      </c>
      <c r="C34" s="282">
        <v>0</v>
      </c>
      <c r="D34" s="248"/>
      <c r="E34" s="280"/>
      <c r="G34" s="282">
        <v>0</v>
      </c>
      <c r="H34" s="248"/>
      <c r="I34" s="280"/>
      <c r="K34" s="252">
        <v>2000000</v>
      </c>
      <c r="L34" s="249"/>
      <c r="M34" s="280"/>
      <c r="O34" s="282">
        <v>0</v>
      </c>
      <c r="P34" s="248"/>
      <c r="Q34" s="280"/>
      <c r="S34" s="282">
        <v>0</v>
      </c>
      <c r="T34" s="248"/>
      <c r="U34" s="280"/>
      <c r="W34" s="252">
        <f>C34+G34+K34+O34+S34</f>
        <v>2000000</v>
      </c>
      <c r="Y34" s="280"/>
      <c r="AA34" s="281"/>
      <c r="AB34" s="223"/>
      <c r="AC34" s="223"/>
      <c r="AD34" s="269"/>
      <c r="AE34" s="234"/>
      <c r="AF34" s="224"/>
      <c r="AI34" s="237"/>
    </row>
    <row r="35" spans="1:35" s="222" customFormat="1" x14ac:dyDescent="0.35">
      <c r="A35" s="238"/>
      <c r="C35" s="282"/>
      <c r="D35" s="248"/>
      <c r="E35" s="280"/>
      <c r="G35" s="282"/>
      <c r="H35" s="248"/>
      <c r="I35" s="280"/>
      <c r="K35" s="252"/>
      <c r="L35" s="249"/>
      <c r="M35" s="280"/>
      <c r="O35" s="282"/>
      <c r="P35" s="248"/>
      <c r="Q35" s="280"/>
      <c r="S35" s="282"/>
      <c r="T35" s="248"/>
      <c r="U35" s="280"/>
      <c r="W35" s="252"/>
      <c r="Y35" s="280"/>
      <c r="AA35" s="281"/>
      <c r="AB35" s="223"/>
      <c r="AC35" s="223"/>
      <c r="AD35" s="269"/>
      <c r="AE35" s="234"/>
      <c r="AF35" s="224"/>
      <c r="AI35" s="237"/>
    </row>
    <row r="36" spans="1:35" s="222" customFormat="1" x14ac:dyDescent="0.35">
      <c r="A36" s="283" t="s">
        <v>94</v>
      </c>
      <c r="C36" s="282">
        <v>0</v>
      </c>
      <c r="D36" s="248"/>
      <c r="E36" s="280"/>
      <c r="G36" s="282">
        <v>0</v>
      </c>
      <c r="H36" s="248"/>
      <c r="I36" s="280"/>
      <c r="K36" s="252">
        <v>4082685</v>
      </c>
      <c r="L36" s="249"/>
      <c r="M36" s="280"/>
      <c r="O36" s="282">
        <v>0</v>
      </c>
      <c r="P36" s="248"/>
      <c r="Q36" s="280"/>
      <c r="S36" s="282">
        <v>0</v>
      </c>
      <c r="T36" s="248"/>
      <c r="U36" s="280"/>
      <c r="W36" s="252">
        <f>C36+G36+K36+O36+S36</f>
        <v>4082685</v>
      </c>
      <c r="Y36" s="280"/>
      <c r="AA36" s="281"/>
      <c r="AB36" s="223"/>
      <c r="AC36" s="223"/>
      <c r="AD36" s="269"/>
      <c r="AE36" s="234"/>
      <c r="AF36" s="224"/>
      <c r="AI36" s="237"/>
    </row>
    <row r="37" spans="1:35" s="222" customFormat="1" ht="24" thickBot="1" x14ac:dyDescent="0.4">
      <c r="K37" s="249"/>
      <c r="L37" s="249"/>
      <c r="W37" s="249"/>
      <c r="AA37" s="234"/>
      <c r="AB37" s="223"/>
      <c r="AC37" s="223"/>
      <c r="AD37" s="269"/>
      <c r="AE37" s="234"/>
      <c r="AF37" s="224"/>
      <c r="AI37" s="237"/>
    </row>
    <row r="38" spans="1:35" s="222" customFormat="1" ht="24" thickBot="1" x14ac:dyDescent="0.4">
      <c r="A38" s="229" t="s">
        <v>95</v>
      </c>
      <c r="B38" s="229"/>
      <c r="C38" s="284">
        <f>SUM(C32:C34)</f>
        <v>0</v>
      </c>
      <c r="D38" s="248"/>
      <c r="E38" s="285"/>
      <c r="F38" s="242"/>
      <c r="G38" s="284">
        <f>SUM(G32:G34)</f>
        <v>0</v>
      </c>
      <c r="H38" s="248"/>
      <c r="I38" s="285"/>
      <c r="J38" s="242"/>
      <c r="K38" s="286">
        <f>SUM(K32:K36)</f>
        <v>9582685</v>
      </c>
      <c r="L38" s="249"/>
      <c r="M38" s="285"/>
      <c r="N38" s="242"/>
      <c r="O38" s="284">
        <f>SUM(O32:O34)</f>
        <v>0</v>
      </c>
      <c r="P38" s="248"/>
      <c r="Q38" s="285"/>
      <c r="R38" s="242"/>
      <c r="S38" s="284">
        <f>SUM(S32:S34)</f>
        <v>0</v>
      </c>
      <c r="T38" s="248"/>
      <c r="U38" s="285"/>
      <c r="V38" s="242"/>
      <c r="W38" s="286">
        <f>SUM(W32:W36)</f>
        <v>9582685</v>
      </c>
      <c r="Y38" s="287"/>
      <c r="AA38" s="288">
        <f>(W38/W41)</f>
        <v>5.1328369153210367E-2</v>
      </c>
      <c r="AB38" s="289"/>
      <c r="AC38" s="289"/>
      <c r="AD38" s="269"/>
      <c r="AE38" s="234"/>
      <c r="AF38" s="224"/>
      <c r="AI38" s="237"/>
    </row>
    <row r="39" spans="1:35" s="222" customFormat="1" x14ac:dyDescent="0.35">
      <c r="K39" s="242"/>
      <c r="L39" s="242"/>
      <c r="W39" s="242"/>
      <c r="AA39" s="234"/>
      <c r="AB39" s="289"/>
      <c r="AC39" s="289"/>
      <c r="AD39" s="269"/>
      <c r="AE39" s="234"/>
      <c r="AF39" s="224"/>
      <c r="AI39" s="237"/>
    </row>
    <row r="40" spans="1:35" s="222" customFormat="1" ht="24" thickBot="1" x14ac:dyDescent="0.4">
      <c r="K40" s="242"/>
      <c r="L40" s="242"/>
      <c r="W40" s="242"/>
      <c r="AA40" s="234"/>
      <c r="AB40" s="289"/>
      <c r="AC40" s="289"/>
      <c r="AD40" s="269"/>
      <c r="AE40" s="234"/>
      <c r="AF40" s="224"/>
      <c r="AI40" s="237"/>
    </row>
    <row r="41" spans="1:35" s="222" customFormat="1" x14ac:dyDescent="0.35">
      <c r="A41" s="229" t="s">
        <v>96</v>
      </c>
      <c r="C41" s="290">
        <f>+C25+C38</f>
        <v>105614008</v>
      </c>
      <c r="D41" s="291"/>
      <c r="E41" s="292"/>
      <c r="G41" s="290">
        <f>+G25+G38</f>
        <v>24328765</v>
      </c>
      <c r="H41" s="291"/>
      <c r="I41" s="292"/>
      <c r="K41" s="290">
        <f>+K25+K38</f>
        <v>51119327</v>
      </c>
      <c r="L41" s="291"/>
      <c r="M41" s="293"/>
      <c r="O41" s="290">
        <f>+O25+O38</f>
        <v>2347768</v>
      </c>
      <c r="P41" s="291"/>
      <c r="Q41" s="292"/>
      <c r="S41" s="290">
        <f>+S25+S38</f>
        <v>3283868</v>
      </c>
      <c r="T41" s="291"/>
      <c r="U41" s="292"/>
      <c r="W41" s="290">
        <f>+W25+W38</f>
        <v>186693736</v>
      </c>
      <c r="Y41" s="292"/>
      <c r="AA41" s="261">
        <f>AA38+AA23+AA21+AA19+AA17+AA15+AA13</f>
        <v>1</v>
      </c>
      <c r="AB41" s="223"/>
      <c r="AC41" s="236"/>
      <c r="AD41" s="294"/>
      <c r="AE41" s="234" t="s">
        <v>35</v>
      </c>
      <c r="AF41" s="224"/>
      <c r="AI41" s="237"/>
    </row>
    <row r="42" spans="1:35" s="222" customFormat="1" ht="24" thickBot="1" x14ac:dyDescent="0.4">
      <c r="A42" s="295" t="s">
        <v>97</v>
      </c>
      <c r="B42" s="295"/>
      <c r="C42" s="296"/>
      <c r="E42" s="297"/>
      <c r="G42" s="296"/>
      <c r="I42" s="297"/>
      <c r="K42" s="296"/>
      <c r="M42" s="298"/>
      <c r="O42" s="296"/>
      <c r="Q42" s="297"/>
      <c r="S42" s="296"/>
      <c r="U42" s="297"/>
      <c r="W42" s="296"/>
      <c r="Y42" s="297"/>
      <c r="AA42" s="299"/>
      <c r="AB42" s="245"/>
      <c r="AC42" s="223"/>
      <c r="AD42" s="234"/>
      <c r="AE42" s="234"/>
      <c r="AF42" s="224"/>
      <c r="AI42" s="237"/>
    </row>
    <row r="43" spans="1:35" s="222" customFormat="1" ht="24.75" customHeight="1" thickTop="1" x14ac:dyDescent="0.35">
      <c r="Q43" s="229"/>
      <c r="R43" s="229"/>
      <c r="AA43" s="234"/>
      <c r="AB43" s="223"/>
      <c r="AC43" s="223"/>
      <c r="AD43" s="234"/>
      <c r="AE43" s="234"/>
      <c r="AF43" s="224"/>
      <c r="AI43" s="237"/>
    </row>
    <row r="44" spans="1:35" s="222" customFormat="1" ht="24.75" customHeight="1" x14ac:dyDescent="0.35">
      <c r="A44" s="270" t="s">
        <v>89</v>
      </c>
      <c r="B44" s="270"/>
      <c r="C44" s="300">
        <f>(C41/W41)</f>
        <v>0.56570729293242061</v>
      </c>
      <c r="D44" s="224"/>
      <c r="E44" s="271"/>
      <c r="F44" s="224"/>
      <c r="G44" s="300">
        <f>G41/W41</f>
        <v>0.13031377228425062</v>
      </c>
      <c r="H44" s="224"/>
      <c r="I44" s="271"/>
      <c r="J44" s="224"/>
      <c r="K44" s="300">
        <f>K41/W41</f>
        <v>0.27381383058293934</v>
      </c>
      <c r="L44" s="224"/>
      <c r="M44" s="271"/>
      <c r="N44" s="224"/>
      <c r="O44" s="300">
        <f>O41/W41</f>
        <v>1.2575504943561685E-2</v>
      </c>
      <c r="P44" s="224"/>
      <c r="Q44" s="301"/>
      <c r="R44" s="264"/>
      <c r="S44" s="300">
        <f>(S41/W41)</f>
        <v>1.7589599256827772E-2</v>
      </c>
      <c r="T44" s="224"/>
      <c r="U44" s="302"/>
      <c r="W44" s="271">
        <f>(S44+O44+K44+G44+C44)</f>
        <v>1</v>
      </c>
      <c r="Y44" s="271"/>
      <c r="AA44" s="271"/>
      <c r="AB44" s="223"/>
      <c r="AC44" s="223"/>
      <c r="AD44" s="234"/>
      <c r="AE44" s="234"/>
      <c r="AF44" s="224"/>
      <c r="AI44" s="237"/>
    </row>
    <row r="45" spans="1:35" s="222" customFormat="1" ht="24.75" customHeight="1" x14ac:dyDescent="0.35">
      <c r="A45" s="270" t="s">
        <v>98</v>
      </c>
      <c r="B45" s="270"/>
      <c r="C45" s="303"/>
      <c r="E45" s="274"/>
      <c r="G45" s="303"/>
      <c r="I45" s="274"/>
      <c r="K45" s="303"/>
      <c r="M45" s="274"/>
      <c r="O45" s="303"/>
      <c r="Q45" s="304"/>
      <c r="R45" s="229"/>
      <c r="S45" s="303"/>
      <c r="U45" s="305"/>
      <c r="W45" s="274"/>
      <c r="Y45" s="274"/>
      <c r="AA45" s="274"/>
      <c r="AB45" s="223"/>
      <c r="AC45" s="223"/>
      <c r="AD45" s="234"/>
      <c r="AE45" s="234"/>
      <c r="AF45" s="224"/>
      <c r="AI45" s="237"/>
    </row>
    <row r="46" spans="1:35" ht="24.75" customHeight="1" x14ac:dyDescent="0.35">
      <c r="Q46" s="229"/>
      <c r="R46" s="229"/>
      <c r="AA46" s="306"/>
      <c r="AD46" s="234"/>
      <c r="AE46" s="234"/>
    </row>
    <row r="47" spans="1:35" ht="49.5" customHeight="1" x14ac:dyDescent="0.35">
      <c r="A47" s="307" t="s">
        <v>66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Q47" s="229"/>
      <c r="R47" s="229"/>
      <c r="AA47" s="306"/>
      <c r="AD47" s="234"/>
      <c r="AE47" s="234"/>
    </row>
    <row r="48" spans="1:35" ht="24.75" customHeight="1" x14ac:dyDescent="0.35">
      <c r="A48" s="125"/>
      <c r="Q48" s="229"/>
      <c r="R48" s="229"/>
      <c r="AA48" s="306"/>
      <c r="AD48" s="234"/>
      <c r="AE48" s="234"/>
    </row>
    <row r="49" spans="1:36" ht="24.75" customHeight="1" x14ac:dyDescent="0.35">
      <c r="Q49" s="229"/>
      <c r="R49" s="229"/>
      <c r="AA49" s="306"/>
      <c r="AD49" s="234"/>
      <c r="AE49" s="234"/>
    </row>
    <row r="50" spans="1:36" x14ac:dyDescent="0.35">
      <c r="C50" s="222"/>
      <c r="E50" s="222"/>
      <c r="G50" s="222"/>
      <c r="I50" s="222"/>
      <c r="K50" s="222"/>
      <c r="M50" s="222"/>
      <c r="O50" s="222"/>
      <c r="Q50" s="222"/>
      <c r="S50" s="222"/>
      <c r="U50" s="222"/>
      <c r="W50" s="222"/>
      <c r="Y50" s="222"/>
      <c r="AA50" s="234"/>
      <c r="AC50" s="268"/>
      <c r="AD50" s="308"/>
      <c r="AE50" s="234"/>
    </row>
    <row r="51" spans="1:36" x14ac:dyDescent="0.35">
      <c r="C51" s="222"/>
      <c r="E51" s="222"/>
      <c r="G51" s="222"/>
      <c r="I51" s="222"/>
      <c r="K51" s="222"/>
      <c r="M51" s="222"/>
      <c r="O51" s="222"/>
      <c r="Q51" s="222"/>
      <c r="S51" s="222"/>
      <c r="U51" s="222"/>
      <c r="W51" s="222"/>
      <c r="Y51" s="222"/>
      <c r="AA51" s="234"/>
      <c r="AC51" s="268"/>
      <c r="AD51" s="234"/>
      <c r="AE51" s="234"/>
    </row>
    <row r="52" spans="1:36" x14ac:dyDescent="0.35">
      <c r="C52" s="222"/>
      <c r="E52" s="222"/>
      <c r="G52" s="222"/>
      <c r="I52" s="222"/>
      <c r="K52" s="309"/>
      <c r="L52" s="309"/>
      <c r="M52" s="222"/>
      <c r="O52" s="222"/>
      <c r="Q52" s="222"/>
      <c r="S52" s="222"/>
      <c r="U52" s="222"/>
      <c r="W52" s="222"/>
      <c r="Y52" s="222"/>
      <c r="AA52" s="222"/>
      <c r="AC52" s="268"/>
    </row>
    <row r="53" spans="1:36" x14ac:dyDescent="0.35">
      <c r="C53" s="222"/>
      <c r="E53" s="222"/>
      <c r="G53" s="222"/>
      <c r="I53" s="222"/>
      <c r="K53" s="222"/>
      <c r="M53" s="222"/>
      <c r="O53" s="222"/>
      <c r="Q53" s="222"/>
      <c r="S53" s="222"/>
      <c r="U53" s="222"/>
      <c r="W53" s="222"/>
      <c r="Y53" s="222"/>
      <c r="AA53" s="222"/>
    </row>
    <row r="54" spans="1:36" x14ac:dyDescent="0.35">
      <c r="C54" s="222"/>
      <c r="E54" s="222"/>
      <c r="G54" s="222"/>
      <c r="I54" s="222"/>
      <c r="K54" s="222"/>
      <c r="M54" s="222"/>
      <c r="O54" s="222"/>
      <c r="Q54" s="222"/>
      <c r="S54" s="222"/>
      <c r="U54" s="222"/>
      <c r="W54" s="222"/>
      <c r="Y54" s="222"/>
      <c r="AA54" s="222"/>
    </row>
    <row r="55" spans="1:36" x14ac:dyDescent="0.35">
      <c r="C55" s="222"/>
      <c r="E55" s="222"/>
      <c r="G55" s="222"/>
      <c r="I55" s="222"/>
      <c r="K55" s="222"/>
      <c r="M55" s="222"/>
      <c r="O55" s="222"/>
      <c r="Q55" s="229"/>
      <c r="R55" s="229"/>
      <c r="S55" s="222"/>
      <c r="U55" s="222"/>
      <c r="W55" s="222"/>
      <c r="Y55" s="222"/>
      <c r="AA55" s="222"/>
      <c r="AB55" s="310"/>
    </row>
    <row r="56" spans="1:36" x14ac:dyDescent="0.35">
      <c r="C56" s="222"/>
      <c r="E56" s="222"/>
      <c r="G56" s="222"/>
      <c r="I56" s="222"/>
      <c r="K56" s="222"/>
      <c r="M56" s="222"/>
      <c r="O56" s="222"/>
      <c r="Q56" s="222"/>
      <c r="S56" s="222"/>
      <c r="U56" s="222"/>
      <c r="W56" s="222"/>
      <c r="Y56" s="222"/>
      <c r="AA56" s="222"/>
      <c r="AB56" s="222"/>
    </row>
    <row r="57" spans="1:36" x14ac:dyDescent="0.35">
      <c r="C57" s="222"/>
      <c r="E57" s="222"/>
      <c r="G57" s="222"/>
      <c r="I57" s="222"/>
      <c r="K57" s="222"/>
      <c r="M57" s="222"/>
      <c r="O57" s="222"/>
      <c r="Q57" s="222"/>
      <c r="S57" s="222"/>
      <c r="U57" s="222"/>
      <c r="W57" s="222"/>
      <c r="Y57" s="222"/>
      <c r="AA57" s="222"/>
      <c r="AB57" s="310"/>
    </row>
    <row r="58" spans="1:36" x14ac:dyDescent="0.35">
      <c r="C58" s="222"/>
      <c r="E58" s="222"/>
      <c r="G58" s="222"/>
      <c r="I58" s="222"/>
      <c r="K58" s="222"/>
      <c r="M58" s="222"/>
      <c r="O58" s="222"/>
      <c r="Q58" s="222"/>
      <c r="S58" s="222"/>
      <c r="U58" s="222"/>
      <c r="W58" s="222"/>
      <c r="Y58" s="222"/>
      <c r="AA58" s="222"/>
    </row>
    <row r="59" spans="1:36" x14ac:dyDescent="0.35">
      <c r="C59" s="222"/>
      <c r="E59" s="222"/>
      <c r="G59" s="222"/>
      <c r="I59" s="222"/>
      <c r="K59" s="222"/>
      <c r="M59" s="222"/>
      <c r="O59" s="222"/>
      <c r="Q59" s="222"/>
      <c r="S59" s="222"/>
      <c r="U59" s="222"/>
      <c r="W59" s="222"/>
      <c r="Y59" s="222"/>
      <c r="AA59" s="222"/>
    </row>
    <row r="60" spans="1:36" s="223" customFormat="1" x14ac:dyDescent="0.35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D60" s="222"/>
      <c r="AE60" s="222"/>
      <c r="AF60" s="224"/>
      <c r="AG60" s="221"/>
      <c r="AH60" s="221"/>
      <c r="AI60" s="225"/>
      <c r="AJ60" s="221"/>
    </row>
    <row r="65" spans="1:36" s="223" customFormat="1" x14ac:dyDescent="0.35">
      <c r="A65" s="221"/>
      <c r="B65" s="222"/>
      <c r="C65" s="221"/>
      <c r="D65" s="222"/>
      <c r="E65" s="221"/>
      <c r="F65" s="222"/>
      <c r="G65" s="221"/>
      <c r="H65" s="222"/>
      <c r="I65" s="221"/>
      <c r="J65" s="222"/>
      <c r="K65" s="221"/>
      <c r="L65" s="222"/>
      <c r="M65" s="221"/>
      <c r="N65" s="222"/>
      <c r="O65" s="222"/>
      <c r="P65" s="222"/>
      <c r="Q65" s="221"/>
      <c r="R65" s="222"/>
      <c r="S65" s="221"/>
      <c r="T65" s="222"/>
      <c r="U65" s="221"/>
      <c r="V65" s="222"/>
      <c r="W65" s="221"/>
      <c r="X65" s="222"/>
      <c r="Y65" s="221"/>
      <c r="Z65" s="222"/>
      <c r="AA65" s="221"/>
      <c r="AD65" s="222"/>
      <c r="AE65" s="222"/>
      <c r="AF65" s="224"/>
      <c r="AG65" s="221"/>
      <c r="AH65" s="221"/>
      <c r="AI65" s="225"/>
      <c r="AJ65" s="221"/>
    </row>
    <row r="66" spans="1:36" s="223" customFormat="1" x14ac:dyDescent="0.35">
      <c r="A66" s="222"/>
      <c r="B66" s="222"/>
      <c r="C66" s="222"/>
      <c r="D66" s="222"/>
      <c r="E66" s="222"/>
      <c r="F66" s="222"/>
      <c r="G66" s="237"/>
      <c r="H66" s="237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1"/>
      <c r="T66" s="222"/>
      <c r="U66" s="222"/>
      <c r="V66" s="222"/>
      <c r="W66" s="234"/>
      <c r="X66" s="234"/>
      <c r="Y66" s="221"/>
      <c r="Z66" s="222"/>
      <c r="AA66" s="221"/>
      <c r="AD66" s="222"/>
      <c r="AE66" s="222"/>
      <c r="AF66" s="224"/>
      <c r="AG66" s="221"/>
      <c r="AH66" s="221"/>
      <c r="AI66" s="225"/>
      <c r="AJ66" s="221"/>
    </row>
    <row r="67" spans="1:36" s="223" customFormat="1" x14ac:dyDescent="0.35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37"/>
      <c r="P67" s="237"/>
      <c r="Q67" s="222"/>
      <c r="R67" s="222"/>
      <c r="S67" s="221"/>
      <c r="T67" s="222"/>
      <c r="U67" s="222"/>
      <c r="V67" s="222"/>
      <c r="W67" s="234"/>
      <c r="X67" s="234"/>
      <c r="Y67" s="221"/>
      <c r="Z67" s="222"/>
      <c r="AA67" s="221"/>
      <c r="AD67" s="222"/>
      <c r="AE67" s="222"/>
      <c r="AF67" s="224"/>
      <c r="AG67" s="221"/>
      <c r="AH67" s="221"/>
      <c r="AI67" s="225"/>
      <c r="AJ67" s="221"/>
    </row>
    <row r="68" spans="1:36" s="223" customFormat="1" x14ac:dyDescent="0.35">
      <c r="A68" s="222"/>
      <c r="B68" s="222"/>
      <c r="C68" s="222"/>
      <c r="D68" s="222"/>
      <c r="E68" s="222"/>
      <c r="F68" s="222"/>
      <c r="G68" s="224"/>
      <c r="H68" s="224"/>
      <c r="I68" s="222"/>
      <c r="J68" s="222"/>
      <c r="K68" s="237"/>
      <c r="L68" s="237"/>
      <c r="M68" s="222"/>
      <c r="N68" s="222"/>
      <c r="O68" s="237"/>
      <c r="P68" s="237"/>
      <c r="Q68" s="222"/>
      <c r="R68" s="222"/>
      <c r="S68" s="221"/>
      <c r="T68" s="222"/>
      <c r="U68" s="222"/>
      <c r="V68" s="222"/>
      <c r="W68" s="234"/>
      <c r="X68" s="234"/>
      <c r="Y68" s="221"/>
      <c r="Z68" s="222"/>
      <c r="AA68" s="221"/>
      <c r="AD68" s="222"/>
      <c r="AE68" s="222"/>
      <c r="AF68" s="224"/>
      <c r="AG68" s="221"/>
      <c r="AH68" s="221"/>
      <c r="AI68" s="225"/>
      <c r="AJ68" s="221"/>
    </row>
    <row r="69" spans="1:36" s="223" customFormat="1" x14ac:dyDescent="0.35">
      <c r="A69" s="222"/>
      <c r="B69" s="222"/>
      <c r="C69" s="222"/>
      <c r="D69" s="222"/>
      <c r="E69" s="222"/>
      <c r="F69" s="222"/>
      <c r="G69" s="224"/>
      <c r="H69" s="224"/>
      <c r="I69" s="222"/>
      <c r="J69" s="222"/>
      <c r="K69" s="237"/>
      <c r="L69" s="237"/>
      <c r="M69" s="222"/>
      <c r="N69" s="222"/>
      <c r="O69" s="237"/>
      <c r="P69" s="237"/>
      <c r="Q69" s="222"/>
      <c r="R69" s="222"/>
      <c r="S69" s="221"/>
      <c r="T69" s="222"/>
      <c r="U69" s="222"/>
      <c r="V69" s="222"/>
      <c r="W69" s="234"/>
      <c r="X69" s="234"/>
      <c r="Y69" s="221"/>
      <c r="Z69" s="222"/>
      <c r="AA69" s="221"/>
      <c r="AD69" s="222"/>
      <c r="AE69" s="222"/>
      <c r="AF69" s="224"/>
      <c r="AG69" s="221"/>
      <c r="AH69" s="221"/>
      <c r="AI69" s="225"/>
      <c r="AJ69" s="221"/>
    </row>
    <row r="70" spans="1:36" s="223" customFormat="1" x14ac:dyDescent="0.35">
      <c r="A70" s="222"/>
      <c r="B70" s="222"/>
      <c r="C70" s="222"/>
      <c r="D70" s="222"/>
      <c r="E70" s="222"/>
      <c r="F70" s="222"/>
      <c r="G70" s="224"/>
      <c r="H70" s="224"/>
      <c r="I70" s="222"/>
      <c r="J70" s="222"/>
      <c r="K70" s="237"/>
      <c r="L70" s="237"/>
      <c r="M70" s="222"/>
      <c r="N70" s="222"/>
      <c r="O70" s="237"/>
      <c r="P70" s="237"/>
      <c r="Q70" s="222"/>
      <c r="R70" s="222"/>
      <c r="S70" s="221"/>
      <c r="T70" s="222"/>
      <c r="U70" s="222"/>
      <c r="V70" s="222"/>
      <c r="W70" s="234"/>
      <c r="X70" s="234"/>
      <c r="Y70" s="221"/>
      <c r="Z70" s="222"/>
      <c r="AA70" s="221"/>
      <c r="AD70" s="222"/>
      <c r="AE70" s="222"/>
      <c r="AF70" s="224"/>
      <c r="AG70" s="221"/>
      <c r="AH70" s="221"/>
      <c r="AI70" s="225"/>
      <c r="AJ70" s="221"/>
    </row>
    <row r="71" spans="1:36" s="223" customFormat="1" x14ac:dyDescent="0.35">
      <c r="A71" s="222"/>
      <c r="B71" s="222"/>
      <c r="C71" s="222"/>
      <c r="D71" s="222"/>
      <c r="E71" s="222"/>
      <c r="F71" s="222"/>
      <c r="G71" s="224"/>
      <c r="H71" s="224"/>
      <c r="I71" s="222"/>
      <c r="J71" s="222"/>
      <c r="K71" s="237"/>
      <c r="L71" s="237"/>
      <c r="M71" s="222"/>
      <c r="N71" s="222"/>
      <c r="O71" s="237"/>
      <c r="P71" s="237"/>
      <c r="Q71" s="222"/>
      <c r="R71" s="222"/>
      <c r="S71" s="221"/>
      <c r="T71" s="222"/>
      <c r="U71" s="222"/>
      <c r="V71" s="222"/>
      <c r="W71" s="234"/>
      <c r="X71" s="234"/>
      <c r="Y71" s="221"/>
      <c r="Z71" s="222"/>
      <c r="AA71" s="221"/>
      <c r="AD71" s="222"/>
      <c r="AE71" s="222"/>
      <c r="AF71" s="224"/>
      <c r="AG71" s="221"/>
      <c r="AH71" s="221"/>
      <c r="AI71" s="225"/>
      <c r="AJ71" s="221"/>
    </row>
    <row r="72" spans="1:36" s="223" customFormat="1" x14ac:dyDescent="0.35">
      <c r="A72" s="222"/>
      <c r="B72" s="222"/>
      <c r="C72" s="222"/>
      <c r="D72" s="222"/>
      <c r="E72" s="222"/>
      <c r="F72" s="222"/>
      <c r="G72" s="224"/>
      <c r="H72" s="224"/>
      <c r="I72" s="222"/>
      <c r="J72" s="222"/>
      <c r="K72" s="237"/>
      <c r="L72" s="237"/>
      <c r="M72" s="222"/>
      <c r="N72" s="222"/>
      <c r="O72" s="237"/>
      <c r="P72" s="237"/>
      <c r="Q72" s="222"/>
      <c r="R72" s="222"/>
      <c r="S72" s="221"/>
      <c r="T72" s="222"/>
      <c r="U72" s="222"/>
      <c r="V72" s="222"/>
      <c r="W72" s="234"/>
      <c r="X72" s="234"/>
      <c r="Y72" s="221"/>
      <c r="Z72" s="222"/>
      <c r="AA72" s="221"/>
      <c r="AD72" s="222"/>
      <c r="AE72" s="222"/>
      <c r="AF72" s="224"/>
      <c r="AG72" s="221"/>
      <c r="AH72" s="221"/>
      <c r="AI72" s="225"/>
      <c r="AJ72" s="221"/>
    </row>
    <row r="73" spans="1:36" s="223" customFormat="1" x14ac:dyDescent="0.35">
      <c r="A73" s="222"/>
      <c r="B73" s="222"/>
      <c r="C73" s="222"/>
      <c r="D73" s="222"/>
      <c r="E73" s="222"/>
      <c r="F73" s="222"/>
      <c r="G73" s="224"/>
      <c r="H73" s="224"/>
      <c r="I73" s="222"/>
      <c r="J73" s="222"/>
      <c r="K73" s="237"/>
      <c r="L73" s="237"/>
      <c r="M73" s="222"/>
      <c r="N73" s="222"/>
      <c r="O73" s="237"/>
      <c r="P73" s="237"/>
      <c r="Q73" s="222"/>
      <c r="R73" s="222"/>
      <c r="S73" s="221"/>
      <c r="T73" s="222"/>
      <c r="U73" s="222"/>
      <c r="V73" s="222"/>
      <c r="W73" s="234"/>
      <c r="X73" s="234"/>
      <c r="Y73" s="221"/>
      <c r="Z73" s="222"/>
      <c r="AA73" s="221"/>
      <c r="AD73" s="222"/>
      <c r="AE73" s="222"/>
      <c r="AF73" s="224"/>
      <c r="AG73" s="221"/>
      <c r="AH73" s="221"/>
      <c r="AI73" s="225"/>
      <c r="AJ73" s="221"/>
    </row>
    <row r="74" spans="1:36" s="223" customFormat="1" x14ac:dyDescent="0.35">
      <c r="A74" s="222"/>
      <c r="B74" s="222"/>
      <c r="C74" s="222"/>
      <c r="D74" s="222"/>
      <c r="E74" s="222"/>
      <c r="F74" s="222"/>
      <c r="G74" s="224"/>
      <c r="H74" s="224"/>
      <c r="I74" s="222"/>
      <c r="J74" s="222"/>
      <c r="K74" s="237"/>
      <c r="L74" s="237"/>
      <c r="M74" s="222"/>
      <c r="N74" s="222"/>
      <c r="O74" s="221"/>
      <c r="P74" s="222"/>
      <c r="Q74" s="222"/>
      <c r="R74" s="222"/>
      <c r="S74" s="221"/>
      <c r="T74" s="222"/>
      <c r="U74" s="222"/>
      <c r="V74" s="222"/>
      <c r="W74" s="234"/>
      <c r="X74" s="234"/>
      <c r="Y74" s="221"/>
      <c r="Z74" s="222"/>
      <c r="AA74" s="221"/>
      <c r="AD74" s="222"/>
      <c r="AE74" s="222"/>
      <c r="AF74" s="224"/>
      <c r="AG74" s="221"/>
      <c r="AH74" s="221"/>
      <c r="AI74" s="225"/>
      <c r="AJ74" s="221"/>
    </row>
    <row r="75" spans="1:36" s="223" customFormat="1" x14ac:dyDescent="0.35">
      <c r="A75" s="222"/>
      <c r="B75" s="222"/>
      <c r="C75" s="222"/>
      <c r="D75" s="222"/>
      <c r="E75" s="222"/>
      <c r="F75" s="222"/>
      <c r="G75" s="224"/>
      <c r="H75" s="224"/>
      <c r="I75" s="222"/>
      <c r="J75" s="222"/>
      <c r="K75" s="237"/>
      <c r="L75" s="237"/>
      <c r="M75" s="222"/>
      <c r="N75" s="222"/>
      <c r="O75" s="221"/>
      <c r="P75" s="222"/>
      <c r="Q75" s="222"/>
      <c r="R75" s="222"/>
      <c r="S75" s="221"/>
      <c r="T75" s="222"/>
      <c r="U75" s="222"/>
      <c r="V75" s="222"/>
      <c r="W75" s="234"/>
      <c r="X75" s="234"/>
      <c r="Y75" s="221"/>
      <c r="Z75" s="222"/>
      <c r="AA75" s="221"/>
      <c r="AD75" s="222"/>
      <c r="AE75" s="222"/>
      <c r="AF75" s="224"/>
      <c r="AG75" s="221"/>
      <c r="AH75" s="221"/>
      <c r="AI75" s="225"/>
      <c r="AJ75" s="221"/>
    </row>
    <row r="76" spans="1:36" x14ac:dyDescent="0.35">
      <c r="A76" s="222"/>
      <c r="C76" s="222"/>
      <c r="E76" s="222"/>
      <c r="G76" s="224"/>
      <c r="H76" s="224"/>
      <c r="I76" s="222"/>
      <c r="K76" s="237"/>
      <c r="L76" s="237"/>
      <c r="M76" s="222"/>
      <c r="Q76" s="222"/>
      <c r="S76" s="222"/>
      <c r="U76" s="222"/>
      <c r="W76" s="234"/>
      <c r="X76" s="234"/>
    </row>
    <row r="77" spans="1:36" x14ac:dyDescent="0.35">
      <c r="A77" s="222"/>
      <c r="C77" s="222"/>
      <c r="E77" s="222"/>
      <c r="G77" s="224"/>
      <c r="H77" s="224"/>
      <c r="I77" s="222"/>
      <c r="K77" s="237"/>
      <c r="L77" s="237"/>
      <c r="M77" s="222"/>
      <c r="Q77" s="222"/>
      <c r="S77" s="222"/>
      <c r="U77" s="222"/>
      <c r="W77" s="234"/>
      <c r="X77" s="234"/>
    </row>
    <row r="78" spans="1:36" x14ac:dyDescent="0.35">
      <c r="A78" s="222"/>
      <c r="C78" s="222"/>
      <c r="E78" s="222"/>
      <c r="G78" s="224"/>
      <c r="H78" s="224"/>
      <c r="I78" s="222"/>
      <c r="K78" s="237"/>
      <c r="L78" s="237"/>
      <c r="M78" s="222"/>
      <c r="O78" s="237"/>
      <c r="P78" s="237"/>
      <c r="Q78" s="222"/>
      <c r="S78" s="222"/>
      <c r="U78" s="222"/>
      <c r="W78" s="234"/>
      <c r="X78" s="234"/>
    </row>
    <row r="79" spans="1:36" x14ac:dyDescent="0.35">
      <c r="A79" s="222"/>
      <c r="C79" s="222"/>
      <c r="E79" s="222"/>
      <c r="G79" s="224"/>
      <c r="H79" s="224"/>
      <c r="I79" s="222"/>
      <c r="K79" s="237"/>
      <c r="L79" s="237"/>
      <c r="M79" s="222"/>
      <c r="O79" s="237"/>
      <c r="P79" s="237"/>
      <c r="Q79" s="222"/>
      <c r="S79" s="222"/>
      <c r="U79" s="222"/>
      <c r="W79" s="234"/>
      <c r="X79" s="234"/>
    </row>
    <row r="80" spans="1:36" x14ac:dyDescent="0.35">
      <c r="A80" s="222"/>
      <c r="C80" s="222"/>
      <c r="E80" s="222"/>
      <c r="G80" s="222"/>
      <c r="I80" s="222"/>
      <c r="K80" s="222"/>
      <c r="M80" s="222"/>
      <c r="O80" s="222"/>
      <c r="Q80" s="222"/>
      <c r="S80" s="222"/>
      <c r="U80" s="222"/>
      <c r="W80" s="234"/>
      <c r="X80" s="234"/>
    </row>
    <row r="81" spans="1:36" x14ac:dyDescent="0.35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22"/>
    </row>
    <row r="82" spans="1:36" x14ac:dyDescent="0.35">
      <c r="A82" s="222"/>
      <c r="C82" s="222"/>
      <c r="E82" s="222"/>
      <c r="G82" s="222"/>
      <c r="I82" s="222"/>
      <c r="K82" s="222"/>
      <c r="M82" s="222"/>
      <c r="O82" s="222"/>
      <c r="Q82" s="222"/>
      <c r="S82" s="222"/>
      <c r="U82" s="222"/>
      <c r="W82" s="222"/>
    </row>
    <row r="83" spans="1:36" x14ac:dyDescent="0.35">
      <c r="A83" s="222"/>
      <c r="C83" s="222"/>
      <c r="E83" s="222"/>
      <c r="G83" s="222"/>
      <c r="I83" s="222"/>
      <c r="K83" s="222"/>
      <c r="M83" s="222"/>
      <c r="O83" s="222"/>
      <c r="Q83" s="222"/>
      <c r="S83" s="222"/>
      <c r="U83" s="222"/>
      <c r="W83" s="222"/>
    </row>
    <row r="84" spans="1:36" x14ac:dyDescent="0.35">
      <c r="A84" s="222"/>
      <c r="C84" s="222"/>
      <c r="E84" s="222"/>
      <c r="G84" s="222"/>
      <c r="I84" s="222"/>
      <c r="K84" s="222"/>
      <c r="M84" s="222"/>
      <c r="O84" s="222"/>
      <c r="Q84" s="222"/>
      <c r="S84" s="222"/>
      <c r="U84" s="222"/>
      <c r="W84" s="222"/>
    </row>
    <row r="85" spans="1:36" x14ac:dyDescent="0.35">
      <c r="A85" s="222"/>
      <c r="C85" s="222"/>
      <c r="E85" s="222"/>
      <c r="G85" s="222"/>
      <c r="I85" s="222"/>
      <c r="K85" s="222"/>
      <c r="M85" s="222"/>
      <c r="O85" s="222"/>
      <c r="Q85" s="222"/>
      <c r="S85" s="222"/>
      <c r="U85" s="222"/>
      <c r="W85" s="222"/>
    </row>
    <row r="86" spans="1:36" x14ac:dyDescent="0.35">
      <c r="A86" s="222"/>
      <c r="C86" s="222"/>
      <c r="E86" s="222"/>
      <c r="G86" s="289"/>
      <c r="H86" s="289"/>
      <c r="I86" s="222"/>
      <c r="K86" s="289"/>
      <c r="L86" s="289"/>
      <c r="M86" s="222"/>
      <c r="O86" s="289"/>
      <c r="P86" s="289"/>
      <c r="Q86" s="222"/>
      <c r="S86" s="289"/>
      <c r="T86" s="289"/>
      <c r="U86" s="222"/>
      <c r="W86" s="289"/>
      <c r="X86" s="289"/>
    </row>
    <row r="87" spans="1:36" x14ac:dyDescent="0.35">
      <c r="A87" s="222"/>
      <c r="C87" s="222"/>
      <c r="E87" s="222"/>
      <c r="G87" s="289"/>
      <c r="H87" s="289"/>
      <c r="I87" s="222"/>
      <c r="K87" s="289"/>
      <c r="L87" s="289"/>
      <c r="M87" s="222"/>
      <c r="O87" s="289"/>
      <c r="P87" s="289"/>
      <c r="Q87" s="222"/>
      <c r="S87" s="289"/>
      <c r="T87" s="289"/>
      <c r="U87" s="222"/>
      <c r="W87" s="289"/>
      <c r="X87" s="289"/>
    </row>
    <row r="88" spans="1:36" x14ac:dyDescent="0.35">
      <c r="A88" s="222"/>
      <c r="C88" s="222"/>
      <c r="E88" s="222"/>
      <c r="G88" s="289"/>
      <c r="H88" s="289"/>
      <c r="I88" s="222"/>
      <c r="K88" s="289"/>
      <c r="L88" s="289"/>
      <c r="M88" s="222"/>
      <c r="O88" s="289"/>
      <c r="P88" s="289"/>
      <c r="Q88" s="222"/>
      <c r="S88" s="289"/>
      <c r="T88" s="289"/>
      <c r="U88" s="222"/>
      <c r="W88" s="289"/>
      <c r="X88" s="289"/>
    </row>
    <row r="89" spans="1:36" x14ac:dyDescent="0.35">
      <c r="A89" s="222"/>
      <c r="C89" s="222"/>
      <c r="E89" s="222"/>
      <c r="G89" s="222"/>
      <c r="I89" s="222"/>
      <c r="K89" s="222"/>
      <c r="M89" s="222"/>
      <c r="O89" s="222"/>
      <c r="Q89" s="222"/>
      <c r="S89" s="222"/>
      <c r="U89" s="222"/>
      <c r="W89" s="222"/>
    </row>
    <row r="90" spans="1:36" x14ac:dyDescent="0.35">
      <c r="A90" s="222"/>
      <c r="C90" s="222"/>
      <c r="E90" s="222"/>
      <c r="G90" s="222"/>
      <c r="I90" s="222"/>
      <c r="K90" s="222"/>
      <c r="M90" s="222"/>
      <c r="O90" s="222"/>
      <c r="Q90" s="222"/>
      <c r="S90" s="222"/>
      <c r="U90" s="222"/>
      <c r="W90" s="222"/>
    </row>
    <row r="91" spans="1:36" x14ac:dyDescent="0.35">
      <c r="A91" s="222"/>
      <c r="C91" s="222"/>
      <c r="E91" s="222"/>
      <c r="G91" s="222"/>
      <c r="I91" s="222"/>
      <c r="K91" s="222"/>
      <c r="M91" s="222"/>
      <c r="O91" s="222"/>
      <c r="Q91" s="222"/>
      <c r="S91" s="222"/>
      <c r="U91" s="222"/>
      <c r="W91" s="222"/>
    </row>
    <row r="92" spans="1:36" s="222" customFormat="1" x14ac:dyDescent="0.35">
      <c r="Y92" s="221"/>
      <c r="AA92" s="221"/>
      <c r="AB92" s="223"/>
      <c r="AC92" s="223"/>
      <c r="AF92" s="224"/>
      <c r="AG92" s="221"/>
      <c r="AH92" s="221"/>
      <c r="AI92" s="225"/>
      <c r="AJ92" s="221"/>
    </row>
    <row r="93" spans="1:36" s="222" customFormat="1" x14ac:dyDescent="0.35">
      <c r="Y93" s="221"/>
      <c r="AA93" s="221"/>
      <c r="AB93" s="223"/>
      <c r="AC93" s="223"/>
      <c r="AF93" s="224"/>
      <c r="AG93" s="221"/>
      <c r="AH93" s="221"/>
      <c r="AI93" s="225"/>
      <c r="AJ93" s="221"/>
    </row>
    <row r="94" spans="1:36" s="222" customFormat="1" x14ac:dyDescent="0.35">
      <c r="Y94" s="221"/>
      <c r="AA94" s="221"/>
      <c r="AB94" s="223"/>
      <c r="AC94" s="223"/>
      <c r="AF94" s="224"/>
      <c r="AG94" s="221"/>
      <c r="AH94" s="221"/>
      <c r="AI94" s="225"/>
      <c r="AJ94" s="221"/>
    </row>
    <row r="95" spans="1:36" s="222" customFormat="1" x14ac:dyDescent="0.35">
      <c r="Y95" s="221"/>
      <c r="AA95" s="221"/>
      <c r="AB95" s="223"/>
      <c r="AC95" s="223"/>
      <c r="AF95" s="224"/>
      <c r="AG95" s="221"/>
      <c r="AH95" s="221"/>
      <c r="AI95" s="225"/>
      <c r="AJ95" s="221"/>
    </row>
    <row r="96" spans="1:36" s="222" customFormat="1" x14ac:dyDescent="0.35">
      <c r="Y96" s="221"/>
      <c r="AA96" s="221"/>
      <c r="AB96" s="223"/>
      <c r="AC96" s="223"/>
      <c r="AF96" s="224"/>
      <c r="AG96" s="221"/>
      <c r="AH96" s="221"/>
      <c r="AI96" s="225"/>
      <c r="AJ96" s="221"/>
    </row>
    <row r="97" spans="25:36" s="222" customFormat="1" x14ac:dyDescent="0.35">
      <c r="Y97" s="221"/>
      <c r="AA97" s="221"/>
      <c r="AB97" s="223"/>
      <c r="AC97" s="223"/>
      <c r="AF97" s="224"/>
      <c r="AG97" s="221"/>
      <c r="AH97" s="221"/>
      <c r="AI97" s="225"/>
      <c r="AJ97" s="221"/>
    </row>
    <row r="98" spans="25:36" s="222" customFormat="1" x14ac:dyDescent="0.35">
      <c r="Y98" s="221"/>
      <c r="AA98" s="221"/>
      <c r="AB98" s="223"/>
      <c r="AC98" s="223"/>
      <c r="AF98" s="224"/>
      <c r="AG98" s="221"/>
      <c r="AH98" s="221"/>
      <c r="AI98" s="225"/>
      <c r="AJ98" s="221"/>
    </row>
    <row r="99" spans="25:36" s="222" customFormat="1" x14ac:dyDescent="0.35">
      <c r="Y99" s="221"/>
      <c r="AA99" s="221"/>
      <c r="AB99" s="223"/>
      <c r="AC99" s="223"/>
      <c r="AF99" s="224"/>
      <c r="AG99" s="221"/>
      <c r="AH99" s="221"/>
      <c r="AI99" s="225"/>
      <c r="AJ99" s="221"/>
    </row>
    <row r="100" spans="25:36" s="222" customFormat="1" x14ac:dyDescent="0.35">
      <c r="Y100" s="221"/>
      <c r="AA100" s="221"/>
      <c r="AB100" s="223"/>
      <c r="AC100" s="223"/>
      <c r="AF100" s="224"/>
      <c r="AG100" s="221"/>
      <c r="AH100" s="221"/>
      <c r="AI100" s="225"/>
      <c r="AJ100" s="221"/>
    </row>
    <row r="101" spans="25:36" s="222" customFormat="1" x14ac:dyDescent="0.35">
      <c r="Y101" s="221"/>
      <c r="AA101" s="221"/>
      <c r="AB101" s="223"/>
      <c r="AC101" s="223"/>
      <c r="AF101" s="224"/>
      <c r="AG101" s="221"/>
      <c r="AH101" s="221"/>
      <c r="AI101" s="225"/>
      <c r="AJ101" s="221"/>
    </row>
    <row r="102" spans="25:36" s="222" customFormat="1" x14ac:dyDescent="0.35">
      <c r="Y102" s="221"/>
      <c r="AA102" s="221"/>
      <c r="AB102" s="223"/>
      <c r="AC102" s="223"/>
      <c r="AF102" s="224"/>
      <c r="AG102" s="221"/>
      <c r="AH102" s="221"/>
      <c r="AI102" s="225"/>
      <c r="AJ102" s="221"/>
    </row>
    <row r="103" spans="25:36" s="222" customFormat="1" x14ac:dyDescent="0.35">
      <c r="Y103" s="221"/>
      <c r="AA103" s="221"/>
      <c r="AB103" s="223"/>
      <c r="AC103" s="223"/>
      <c r="AF103" s="224"/>
      <c r="AG103" s="221"/>
      <c r="AH103" s="221"/>
      <c r="AI103" s="225"/>
      <c r="AJ103" s="221"/>
    </row>
    <row r="104" spans="25:36" s="222" customFormat="1" x14ac:dyDescent="0.35">
      <c r="Y104" s="221"/>
      <c r="AA104" s="221"/>
      <c r="AB104" s="223"/>
      <c r="AC104" s="223"/>
      <c r="AF104" s="224"/>
      <c r="AG104" s="221"/>
      <c r="AH104" s="221"/>
      <c r="AI104" s="225"/>
      <c r="AJ104" s="221"/>
    </row>
    <row r="105" spans="25:36" s="222" customFormat="1" x14ac:dyDescent="0.35">
      <c r="Y105" s="221"/>
      <c r="AA105" s="221"/>
      <c r="AB105" s="223"/>
      <c r="AC105" s="223"/>
      <c r="AF105" s="224"/>
      <c r="AG105" s="221"/>
      <c r="AH105" s="221"/>
      <c r="AI105" s="225"/>
      <c r="AJ105" s="221"/>
    </row>
    <row r="106" spans="25:36" s="222" customFormat="1" x14ac:dyDescent="0.35">
      <c r="Y106" s="221"/>
      <c r="AA106" s="221"/>
      <c r="AB106" s="223"/>
      <c r="AC106" s="223"/>
      <c r="AF106" s="224"/>
      <c r="AG106" s="221"/>
      <c r="AH106" s="221"/>
      <c r="AI106" s="225"/>
      <c r="AJ106" s="221"/>
    </row>
    <row r="107" spans="25:36" s="222" customFormat="1" x14ac:dyDescent="0.35">
      <c r="Y107" s="221"/>
      <c r="AA107" s="221"/>
      <c r="AB107" s="223"/>
      <c r="AC107" s="223"/>
      <c r="AF107" s="224"/>
      <c r="AG107" s="221"/>
      <c r="AH107" s="221"/>
      <c r="AI107" s="225"/>
      <c r="AJ107" s="221"/>
    </row>
    <row r="108" spans="25:36" s="222" customFormat="1" x14ac:dyDescent="0.35">
      <c r="Y108" s="221"/>
      <c r="AA108" s="221"/>
      <c r="AB108" s="223"/>
      <c r="AC108" s="223"/>
      <c r="AF108" s="224"/>
      <c r="AG108" s="221"/>
      <c r="AH108" s="221"/>
      <c r="AI108" s="225"/>
      <c r="AJ108" s="221"/>
    </row>
    <row r="109" spans="25:36" s="222" customFormat="1" x14ac:dyDescent="0.35">
      <c r="Y109" s="221"/>
      <c r="AA109" s="221"/>
      <c r="AB109" s="223"/>
      <c r="AC109" s="223"/>
      <c r="AF109" s="224"/>
      <c r="AG109" s="221"/>
      <c r="AH109" s="221"/>
      <c r="AI109" s="225"/>
      <c r="AJ109" s="221"/>
    </row>
    <row r="110" spans="25:36" s="222" customFormat="1" x14ac:dyDescent="0.35">
      <c r="Y110" s="221"/>
      <c r="AA110" s="221"/>
      <c r="AB110" s="223"/>
      <c r="AC110" s="223"/>
      <c r="AF110" s="224"/>
      <c r="AG110" s="221"/>
      <c r="AH110" s="221"/>
      <c r="AI110" s="225"/>
      <c r="AJ110" s="221"/>
    </row>
    <row r="111" spans="25:36" s="222" customFormat="1" x14ac:dyDescent="0.35">
      <c r="Y111" s="221"/>
      <c r="AA111" s="221"/>
      <c r="AB111" s="223"/>
      <c r="AC111" s="223"/>
      <c r="AF111" s="224"/>
      <c r="AG111" s="221"/>
      <c r="AH111" s="221"/>
      <c r="AI111" s="225"/>
      <c r="AJ111" s="221"/>
    </row>
    <row r="112" spans="25:36" s="222" customFormat="1" x14ac:dyDescent="0.35">
      <c r="Y112" s="221"/>
      <c r="AA112" s="221"/>
      <c r="AB112" s="223"/>
      <c r="AC112" s="223"/>
      <c r="AF112" s="224"/>
      <c r="AG112" s="221"/>
      <c r="AH112" s="221"/>
      <c r="AI112" s="225"/>
      <c r="AJ112" s="221"/>
    </row>
    <row r="113" spans="25:36" s="222" customFormat="1" x14ac:dyDescent="0.35">
      <c r="Y113" s="221"/>
      <c r="AA113" s="221"/>
      <c r="AB113" s="223"/>
      <c r="AC113" s="223"/>
      <c r="AF113" s="224"/>
      <c r="AG113" s="221"/>
      <c r="AH113" s="221"/>
      <c r="AI113" s="225"/>
      <c r="AJ113" s="221"/>
    </row>
    <row r="114" spans="25:36" s="222" customFormat="1" x14ac:dyDescent="0.35">
      <c r="Y114" s="221"/>
      <c r="AA114" s="221"/>
      <c r="AB114" s="223"/>
      <c r="AC114" s="223"/>
      <c r="AF114" s="224"/>
      <c r="AG114" s="221"/>
      <c r="AH114" s="221"/>
      <c r="AI114" s="225"/>
      <c r="AJ114" s="221"/>
    </row>
    <row r="115" spans="25:36" s="222" customFormat="1" x14ac:dyDescent="0.35">
      <c r="Y115" s="221"/>
      <c r="AA115" s="221"/>
      <c r="AB115" s="223"/>
      <c r="AC115" s="223"/>
      <c r="AF115" s="224"/>
      <c r="AG115" s="221"/>
      <c r="AH115" s="221"/>
      <c r="AI115" s="225"/>
      <c r="AJ115" s="221"/>
    </row>
    <row r="116" spans="25:36" s="222" customFormat="1" x14ac:dyDescent="0.35">
      <c r="Y116" s="221"/>
      <c r="AA116" s="221"/>
      <c r="AB116" s="223"/>
      <c r="AC116" s="223"/>
      <c r="AF116" s="224"/>
      <c r="AG116" s="221"/>
      <c r="AH116" s="221"/>
      <c r="AI116" s="225"/>
      <c r="AJ116" s="221"/>
    </row>
    <row r="117" spans="25:36" s="222" customFormat="1" x14ac:dyDescent="0.35">
      <c r="Y117" s="221"/>
      <c r="AA117" s="221"/>
      <c r="AB117" s="223"/>
      <c r="AC117" s="223"/>
      <c r="AF117" s="224"/>
      <c r="AG117" s="221"/>
      <c r="AH117" s="221"/>
      <c r="AI117" s="225"/>
      <c r="AJ117" s="221"/>
    </row>
    <row r="118" spans="25:36" s="222" customFormat="1" x14ac:dyDescent="0.35">
      <c r="Y118" s="221"/>
      <c r="AA118" s="221"/>
      <c r="AB118" s="223"/>
      <c r="AC118" s="223"/>
      <c r="AF118" s="224"/>
      <c r="AG118" s="221"/>
      <c r="AH118" s="221"/>
      <c r="AI118" s="225"/>
      <c r="AJ118" s="221"/>
    </row>
    <row r="119" spans="25:36" s="222" customFormat="1" x14ac:dyDescent="0.35">
      <c r="Y119" s="221"/>
      <c r="AA119" s="221"/>
      <c r="AB119" s="223"/>
      <c r="AC119" s="223"/>
      <c r="AF119" s="224"/>
      <c r="AG119" s="221"/>
      <c r="AH119" s="221"/>
      <c r="AI119" s="225"/>
      <c r="AJ119" s="221"/>
    </row>
    <row r="120" spans="25:36" s="222" customFormat="1" x14ac:dyDescent="0.35">
      <c r="Y120" s="221"/>
      <c r="AA120" s="221"/>
      <c r="AB120" s="223"/>
      <c r="AC120" s="223"/>
      <c r="AF120" s="224"/>
      <c r="AG120" s="221"/>
      <c r="AH120" s="221"/>
      <c r="AI120" s="225"/>
      <c r="AJ120" s="221"/>
    </row>
    <row r="121" spans="25:36" s="222" customFormat="1" x14ac:dyDescent="0.35">
      <c r="Y121" s="221"/>
      <c r="AA121" s="221"/>
      <c r="AB121" s="223"/>
      <c r="AC121" s="223"/>
      <c r="AF121" s="224"/>
      <c r="AG121" s="221"/>
      <c r="AH121" s="221"/>
      <c r="AI121" s="225"/>
      <c r="AJ121" s="221"/>
    </row>
    <row r="122" spans="25:36" s="222" customFormat="1" x14ac:dyDescent="0.35">
      <c r="Y122" s="221"/>
      <c r="AA122" s="221"/>
      <c r="AB122" s="223"/>
      <c r="AC122" s="223"/>
      <c r="AF122" s="224"/>
      <c r="AG122" s="221"/>
      <c r="AH122" s="221"/>
      <c r="AI122" s="225"/>
      <c r="AJ122" s="221"/>
    </row>
    <row r="123" spans="25:36" s="222" customFormat="1" x14ac:dyDescent="0.35">
      <c r="Y123" s="221"/>
      <c r="AA123" s="221"/>
      <c r="AB123" s="223"/>
      <c r="AC123" s="223"/>
      <c r="AF123" s="224"/>
      <c r="AG123" s="221"/>
      <c r="AH123" s="221"/>
      <c r="AI123" s="225"/>
      <c r="AJ123" s="221"/>
    </row>
    <row r="124" spans="25:36" s="222" customFormat="1" x14ac:dyDescent="0.35">
      <c r="Y124" s="221"/>
      <c r="AA124" s="221"/>
      <c r="AB124" s="223"/>
      <c r="AC124" s="223"/>
      <c r="AF124" s="224"/>
      <c r="AG124" s="221"/>
      <c r="AH124" s="221"/>
      <c r="AI124" s="225"/>
      <c r="AJ124" s="221"/>
    </row>
    <row r="125" spans="25:36" s="222" customFormat="1" x14ac:dyDescent="0.35">
      <c r="Y125" s="221"/>
      <c r="AA125" s="221"/>
      <c r="AB125" s="223"/>
      <c r="AC125" s="223"/>
      <c r="AF125" s="224"/>
      <c r="AG125" s="221"/>
      <c r="AH125" s="221"/>
      <c r="AI125" s="225"/>
      <c r="AJ125" s="221"/>
    </row>
    <row r="126" spans="25:36" s="222" customFormat="1" x14ac:dyDescent="0.35">
      <c r="Y126" s="221"/>
      <c r="AA126" s="221"/>
      <c r="AB126" s="223"/>
      <c r="AC126" s="223"/>
      <c r="AF126" s="224"/>
      <c r="AG126" s="221"/>
      <c r="AH126" s="221"/>
      <c r="AI126" s="225"/>
      <c r="AJ126" s="221"/>
    </row>
    <row r="127" spans="25:36" s="222" customFormat="1" x14ac:dyDescent="0.35">
      <c r="Y127" s="221"/>
      <c r="AA127" s="221"/>
      <c r="AB127" s="223"/>
      <c r="AC127" s="223"/>
      <c r="AF127" s="224"/>
      <c r="AG127" s="221"/>
      <c r="AH127" s="221"/>
      <c r="AI127" s="225"/>
      <c r="AJ127" s="221"/>
    </row>
    <row r="128" spans="25:36" s="222" customFormat="1" x14ac:dyDescent="0.35">
      <c r="Y128" s="221"/>
      <c r="AA128" s="221"/>
      <c r="AB128" s="223"/>
      <c r="AC128" s="223"/>
      <c r="AF128" s="224"/>
      <c r="AG128" s="221"/>
      <c r="AH128" s="221"/>
      <c r="AI128" s="225"/>
      <c r="AJ128" s="221"/>
    </row>
    <row r="129" spans="25:36" s="222" customFormat="1" x14ac:dyDescent="0.35">
      <c r="Y129" s="221"/>
      <c r="AA129" s="221"/>
      <c r="AB129" s="223"/>
      <c r="AC129" s="223"/>
      <c r="AF129" s="224"/>
      <c r="AG129" s="221"/>
      <c r="AH129" s="221"/>
      <c r="AI129" s="225"/>
      <c r="AJ129" s="221"/>
    </row>
    <row r="130" spans="25:36" s="222" customFormat="1" x14ac:dyDescent="0.35">
      <c r="Y130" s="221"/>
      <c r="AA130" s="221"/>
      <c r="AB130" s="223"/>
      <c r="AC130" s="223"/>
      <c r="AF130" s="224"/>
      <c r="AG130" s="221"/>
      <c r="AH130" s="221"/>
      <c r="AI130" s="225"/>
      <c r="AJ130" s="221"/>
    </row>
    <row r="131" spans="25:36" s="222" customFormat="1" x14ac:dyDescent="0.35">
      <c r="Y131" s="221"/>
      <c r="AA131" s="221"/>
      <c r="AB131" s="223"/>
      <c r="AC131" s="223"/>
      <c r="AF131" s="224"/>
      <c r="AG131" s="221"/>
      <c r="AH131" s="221"/>
      <c r="AI131" s="225"/>
      <c r="AJ131" s="221"/>
    </row>
    <row r="132" spans="25:36" s="222" customFormat="1" x14ac:dyDescent="0.35">
      <c r="Y132" s="221"/>
      <c r="AA132" s="221"/>
      <c r="AB132" s="223"/>
      <c r="AC132" s="223"/>
      <c r="AF132" s="224"/>
      <c r="AG132" s="221"/>
      <c r="AH132" s="221"/>
      <c r="AI132" s="225"/>
      <c r="AJ132" s="221"/>
    </row>
    <row r="133" spans="25:36" s="222" customFormat="1" x14ac:dyDescent="0.35">
      <c r="Y133" s="221"/>
      <c r="AA133" s="221"/>
      <c r="AB133" s="223"/>
      <c r="AC133" s="223"/>
      <c r="AF133" s="224"/>
      <c r="AG133" s="221"/>
      <c r="AH133" s="221"/>
      <c r="AI133" s="225"/>
      <c r="AJ133" s="221"/>
    </row>
    <row r="134" spans="25:36" s="222" customFormat="1" x14ac:dyDescent="0.35">
      <c r="Y134" s="221"/>
      <c r="AA134" s="221"/>
      <c r="AB134" s="223"/>
      <c r="AC134" s="223"/>
      <c r="AF134" s="224"/>
      <c r="AG134" s="221"/>
      <c r="AH134" s="221"/>
      <c r="AI134" s="225"/>
      <c r="AJ134" s="221"/>
    </row>
    <row r="135" spans="25:36" s="222" customFormat="1" x14ac:dyDescent="0.35">
      <c r="Y135" s="221"/>
      <c r="AA135" s="221"/>
      <c r="AB135" s="223"/>
      <c r="AC135" s="223"/>
      <c r="AF135" s="224"/>
      <c r="AG135" s="221"/>
      <c r="AH135" s="221"/>
      <c r="AI135" s="225"/>
      <c r="AJ135" s="221"/>
    </row>
    <row r="136" spans="25:36" s="222" customFormat="1" x14ac:dyDescent="0.35">
      <c r="Y136" s="221"/>
      <c r="AA136" s="221"/>
      <c r="AB136" s="223"/>
      <c r="AC136" s="223"/>
      <c r="AF136" s="224"/>
      <c r="AG136" s="221"/>
      <c r="AH136" s="221"/>
      <c r="AI136" s="225"/>
      <c r="AJ136" s="221"/>
    </row>
    <row r="137" spans="25:36" s="222" customFormat="1" x14ac:dyDescent="0.35">
      <c r="Y137" s="221"/>
      <c r="AA137" s="221"/>
      <c r="AB137" s="223"/>
      <c r="AC137" s="223"/>
      <c r="AF137" s="224"/>
      <c r="AG137" s="221"/>
      <c r="AH137" s="221"/>
      <c r="AI137" s="225"/>
      <c r="AJ137" s="221"/>
    </row>
    <row r="138" spans="25:36" s="222" customFormat="1" x14ac:dyDescent="0.35">
      <c r="Y138" s="221"/>
      <c r="AA138" s="221"/>
      <c r="AB138" s="223"/>
      <c r="AC138" s="223"/>
      <c r="AF138" s="224"/>
      <c r="AG138" s="221"/>
      <c r="AH138" s="221"/>
      <c r="AI138" s="225"/>
      <c r="AJ138" s="221"/>
    </row>
    <row r="139" spans="25:36" s="222" customFormat="1" x14ac:dyDescent="0.35">
      <c r="Y139" s="221"/>
      <c r="AA139" s="221"/>
      <c r="AB139" s="223"/>
      <c r="AC139" s="223"/>
      <c r="AF139" s="224"/>
      <c r="AG139" s="221"/>
      <c r="AH139" s="221"/>
      <c r="AI139" s="225"/>
      <c r="AJ139" s="221"/>
    </row>
    <row r="140" spans="25:36" s="222" customFormat="1" x14ac:dyDescent="0.35">
      <c r="Y140" s="221"/>
      <c r="AA140" s="221"/>
      <c r="AB140" s="223"/>
      <c r="AC140" s="223"/>
      <c r="AF140" s="224"/>
      <c r="AG140" s="221"/>
      <c r="AH140" s="221"/>
      <c r="AI140" s="225"/>
      <c r="AJ140" s="221"/>
    </row>
    <row r="141" spans="25:36" s="222" customFormat="1" x14ac:dyDescent="0.35">
      <c r="Y141" s="221"/>
      <c r="AA141" s="221"/>
      <c r="AB141" s="223"/>
      <c r="AC141" s="223"/>
      <c r="AF141" s="224"/>
      <c r="AG141" s="221"/>
      <c r="AH141" s="221"/>
      <c r="AI141" s="225"/>
      <c r="AJ141" s="221"/>
    </row>
    <row r="142" spans="25:36" s="222" customFormat="1" x14ac:dyDescent="0.35">
      <c r="Y142" s="221"/>
      <c r="AA142" s="221"/>
      <c r="AB142" s="223"/>
      <c r="AC142" s="223"/>
      <c r="AF142" s="224"/>
      <c r="AG142" s="221"/>
      <c r="AH142" s="221"/>
      <c r="AI142" s="225"/>
      <c r="AJ142" s="221"/>
    </row>
    <row r="143" spans="25:36" s="222" customFormat="1" x14ac:dyDescent="0.35">
      <c r="Y143" s="221"/>
      <c r="AA143" s="221"/>
      <c r="AB143" s="223"/>
      <c r="AC143" s="223"/>
      <c r="AF143" s="224"/>
      <c r="AG143" s="221"/>
      <c r="AH143" s="221"/>
      <c r="AI143" s="225"/>
      <c r="AJ143" s="221"/>
    </row>
    <row r="144" spans="25:36" s="222" customFormat="1" x14ac:dyDescent="0.35">
      <c r="Y144" s="221"/>
      <c r="AA144" s="221"/>
      <c r="AB144" s="223"/>
      <c r="AC144" s="223"/>
      <c r="AF144" s="224"/>
      <c r="AG144" s="221"/>
      <c r="AH144" s="221"/>
      <c r="AI144" s="225"/>
      <c r="AJ144" s="221"/>
    </row>
    <row r="145" spans="25:36" s="222" customFormat="1" x14ac:dyDescent="0.35">
      <c r="Y145" s="221"/>
      <c r="AA145" s="221"/>
      <c r="AB145" s="223"/>
      <c r="AC145" s="223"/>
      <c r="AF145" s="224"/>
      <c r="AG145" s="221"/>
      <c r="AH145" s="221"/>
      <c r="AI145" s="225"/>
      <c r="AJ145" s="221"/>
    </row>
    <row r="146" spans="25:36" s="222" customFormat="1" x14ac:dyDescent="0.35">
      <c r="Y146" s="221"/>
      <c r="AA146" s="221"/>
      <c r="AB146" s="223"/>
      <c r="AC146" s="223"/>
      <c r="AF146" s="224"/>
      <c r="AG146" s="221"/>
      <c r="AH146" s="221"/>
      <c r="AI146" s="225"/>
      <c r="AJ146" s="221"/>
    </row>
    <row r="147" spans="25:36" s="222" customFormat="1" x14ac:dyDescent="0.35">
      <c r="Y147" s="221"/>
      <c r="AA147" s="221"/>
      <c r="AB147" s="223"/>
      <c r="AC147" s="223"/>
      <c r="AF147" s="224"/>
      <c r="AG147" s="221"/>
      <c r="AH147" s="221"/>
      <c r="AI147" s="225"/>
      <c r="AJ147" s="221"/>
    </row>
    <row r="148" spans="25:36" s="222" customFormat="1" x14ac:dyDescent="0.35">
      <c r="Y148" s="221"/>
      <c r="AA148" s="221"/>
      <c r="AB148" s="223"/>
      <c r="AC148" s="223"/>
      <c r="AF148" s="224"/>
      <c r="AG148" s="221"/>
      <c r="AH148" s="221"/>
      <c r="AI148" s="225"/>
      <c r="AJ148" s="221"/>
    </row>
    <row r="149" spans="25:36" s="222" customFormat="1" x14ac:dyDescent="0.35">
      <c r="Y149" s="221"/>
      <c r="AA149" s="221"/>
      <c r="AB149" s="223"/>
      <c r="AC149" s="223"/>
      <c r="AF149" s="224"/>
      <c r="AG149" s="221"/>
      <c r="AH149" s="221"/>
      <c r="AI149" s="225"/>
      <c r="AJ149" s="221"/>
    </row>
    <row r="150" spans="25:36" s="222" customFormat="1" x14ac:dyDescent="0.35">
      <c r="Y150" s="221"/>
      <c r="AA150" s="221"/>
      <c r="AB150" s="223"/>
      <c r="AC150" s="223"/>
      <c r="AF150" s="224"/>
      <c r="AG150" s="221"/>
      <c r="AH150" s="221"/>
      <c r="AI150" s="225"/>
      <c r="AJ150" s="221"/>
    </row>
    <row r="151" spans="25:36" s="222" customFormat="1" x14ac:dyDescent="0.35">
      <c r="Y151" s="221"/>
      <c r="AA151" s="221"/>
      <c r="AB151" s="223"/>
      <c r="AC151" s="223"/>
      <c r="AF151" s="224"/>
      <c r="AG151" s="221"/>
      <c r="AH151" s="221"/>
      <c r="AI151" s="225"/>
      <c r="AJ151" s="221"/>
    </row>
    <row r="152" spans="25:36" s="222" customFormat="1" x14ac:dyDescent="0.35">
      <c r="Y152" s="221"/>
      <c r="AA152" s="221"/>
      <c r="AB152" s="223"/>
      <c r="AC152" s="223"/>
      <c r="AF152" s="224"/>
      <c r="AG152" s="221"/>
      <c r="AH152" s="221"/>
      <c r="AI152" s="225"/>
      <c r="AJ152" s="221"/>
    </row>
    <row r="153" spans="25:36" s="222" customFormat="1" x14ac:dyDescent="0.35">
      <c r="Y153" s="221"/>
      <c r="AA153" s="221"/>
      <c r="AB153" s="223"/>
      <c r="AC153" s="223"/>
      <c r="AF153" s="224"/>
      <c r="AG153" s="221"/>
      <c r="AH153" s="221"/>
      <c r="AI153" s="225"/>
      <c r="AJ153" s="221"/>
    </row>
    <row r="154" spans="25:36" s="222" customFormat="1" x14ac:dyDescent="0.35">
      <c r="Y154" s="221"/>
      <c r="AA154" s="221"/>
      <c r="AB154" s="223"/>
      <c r="AC154" s="223"/>
      <c r="AF154" s="224"/>
      <c r="AG154" s="221"/>
      <c r="AH154" s="221"/>
      <c r="AI154" s="225"/>
      <c r="AJ154" s="221"/>
    </row>
    <row r="155" spans="25:36" s="222" customFormat="1" x14ac:dyDescent="0.35">
      <c r="Y155" s="221"/>
      <c r="AA155" s="221"/>
      <c r="AB155" s="223"/>
      <c r="AC155" s="223"/>
      <c r="AF155" s="224"/>
      <c r="AG155" s="221"/>
      <c r="AH155" s="221"/>
      <c r="AI155" s="225"/>
      <c r="AJ155" s="221"/>
    </row>
    <row r="156" spans="25:36" s="222" customFormat="1" x14ac:dyDescent="0.35">
      <c r="Y156" s="221"/>
      <c r="AA156" s="221"/>
      <c r="AB156" s="223"/>
      <c r="AC156" s="223"/>
      <c r="AF156" s="224"/>
      <c r="AG156" s="221"/>
      <c r="AH156" s="221"/>
      <c r="AI156" s="225"/>
      <c r="AJ156" s="221"/>
    </row>
    <row r="157" spans="25:36" s="222" customFormat="1" x14ac:dyDescent="0.35">
      <c r="Y157" s="221"/>
      <c r="AA157" s="221"/>
      <c r="AB157" s="223"/>
      <c r="AC157" s="223"/>
      <c r="AF157" s="224"/>
      <c r="AG157" s="221"/>
      <c r="AH157" s="221"/>
      <c r="AI157" s="225"/>
      <c r="AJ157" s="221"/>
    </row>
    <row r="158" spans="25:36" s="222" customFormat="1" x14ac:dyDescent="0.35">
      <c r="Y158" s="221"/>
      <c r="AA158" s="221"/>
      <c r="AB158" s="223"/>
      <c r="AC158" s="223"/>
      <c r="AF158" s="224"/>
      <c r="AG158" s="221"/>
      <c r="AH158" s="221"/>
      <c r="AI158" s="225"/>
      <c r="AJ158" s="221"/>
    </row>
    <row r="159" spans="25:36" s="222" customFormat="1" x14ac:dyDescent="0.35">
      <c r="Y159" s="221"/>
      <c r="AA159" s="221"/>
      <c r="AB159" s="223"/>
      <c r="AC159" s="223"/>
      <c r="AF159" s="224"/>
      <c r="AG159" s="221"/>
      <c r="AH159" s="221"/>
      <c r="AI159" s="225"/>
      <c r="AJ159" s="221"/>
    </row>
    <row r="160" spans="25:36" s="222" customFormat="1" x14ac:dyDescent="0.35">
      <c r="Y160" s="221"/>
      <c r="AA160" s="221"/>
      <c r="AB160" s="223"/>
      <c r="AC160" s="223"/>
      <c r="AF160" s="224"/>
      <c r="AG160" s="221"/>
      <c r="AH160" s="221"/>
      <c r="AI160" s="225"/>
      <c r="AJ160" s="221"/>
    </row>
    <row r="161" spans="25:36" s="222" customFormat="1" x14ac:dyDescent="0.35">
      <c r="Y161" s="221"/>
      <c r="AA161" s="221"/>
      <c r="AB161" s="223"/>
      <c r="AC161" s="223"/>
      <c r="AF161" s="224"/>
      <c r="AG161" s="221"/>
      <c r="AH161" s="221"/>
      <c r="AI161" s="225"/>
      <c r="AJ161" s="221"/>
    </row>
    <row r="162" spans="25:36" s="222" customFormat="1" x14ac:dyDescent="0.35">
      <c r="Y162" s="221"/>
      <c r="AA162" s="221"/>
      <c r="AB162" s="223"/>
      <c r="AC162" s="223"/>
      <c r="AF162" s="224"/>
      <c r="AG162" s="221"/>
      <c r="AH162" s="221"/>
      <c r="AI162" s="225"/>
      <c r="AJ162" s="221"/>
    </row>
    <row r="163" spans="25:36" s="222" customFormat="1" x14ac:dyDescent="0.35">
      <c r="Y163" s="221"/>
      <c r="AA163" s="221"/>
      <c r="AB163" s="223"/>
      <c r="AC163" s="223"/>
      <c r="AF163" s="224"/>
      <c r="AG163" s="221"/>
      <c r="AH163" s="221"/>
      <c r="AI163" s="225"/>
      <c r="AJ163" s="221"/>
    </row>
    <row r="164" spans="25:36" s="222" customFormat="1" x14ac:dyDescent="0.35">
      <c r="Y164" s="221"/>
      <c r="AA164" s="221"/>
      <c r="AB164" s="223"/>
      <c r="AC164" s="223"/>
      <c r="AF164" s="224"/>
      <c r="AG164" s="221"/>
      <c r="AH164" s="221"/>
      <c r="AI164" s="225"/>
      <c r="AJ164" s="221"/>
    </row>
    <row r="165" spans="25:36" s="222" customFormat="1" x14ac:dyDescent="0.35">
      <c r="Y165" s="221"/>
      <c r="AA165" s="221"/>
      <c r="AB165" s="223"/>
      <c r="AC165" s="223"/>
      <c r="AF165" s="224"/>
      <c r="AG165" s="221"/>
      <c r="AH165" s="221"/>
      <c r="AI165" s="225"/>
      <c r="AJ165" s="221"/>
    </row>
    <row r="166" spans="25:36" s="222" customFormat="1" x14ac:dyDescent="0.35">
      <c r="Y166" s="221"/>
      <c r="AA166" s="221"/>
      <c r="AB166" s="223"/>
      <c r="AC166" s="223"/>
      <c r="AF166" s="224"/>
      <c r="AG166" s="221"/>
      <c r="AH166" s="221"/>
      <c r="AI166" s="225"/>
      <c r="AJ166" s="221"/>
    </row>
    <row r="167" spans="25:36" s="222" customFormat="1" x14ac:dyDescent="0.35">
      <c r="Y167" s="221"/>
      <c r="AA167" s="221"/>
      <c r="AB167" s="223"/>
      <c r="AC167" s="223"/>
      <c r="AF167" s="224"/>
      <c r="AG167" s="221"/>
      <c r="AH167" s="221"/>
      <c r="AI167" s="225"/>
      <c r="AJ167" s="221"/>
    </row>
    <row r="168" spans="25:36" s="222" customFormat="1" x14ac:dyDescent="0.35">
      <c r="Y168" s="221"/>
      <c r="AA168" s="221"/>
      <c r="AB168" s="223"/>
      <c r="AC168" s="223"/>
      <c r="AF168" s="224"/>
      <c r="AG168" s="221"/>
      <c r="AH168" s="221"/>
      <c r="AI168" s="225"/>
      <c r="AJ168" s="221"/>
    </row>
    <row r="169" spans="25:36" s="222" customFormat="1" x14ac:dyDescent="0.35">
      <c r="Y169" s="221"/>
      <c r="AA169" s="221"/>
      <c r="AB169" s="223"/>
      <c r="AC169" s="223"/>
      <c r="AF169" s="224"/>
      <c r="AG169" s="221"/>
      <c r="AH169" s="221"/>
      <c r="AI169" s="225"/>
      <c r="AJ169" s="221"/>
    </row>
    <row r="170" spans="25:36" s="222" customFormat="1" x14ac:dyDescent="0.35">
      <c r="Y170" s="221"/>
      <c r="AA170" s="221"/>
      <c r="AB170" s="223"/>
      <c r="AC170" s="223"/>
      <c r="AF170" s="224"/>
      <c r="AG170" s="221"/>
      <c r="AH170" s="221"/>
      <c r="AI170" s="225"/>
      <c r="AJ170" s="221"/>
    </row>
    <row r="171" spans="25:36" s="222" customFormat="1" x14ac:dyDescent="0.35">
      <c r="Y171" s="221"/>
      <c r="AA171" s="221"/>
      <c r="AB171" s="223"/>
      <c r="AC171" s="223"/>
      <c r="AF171" s="224"/>
      <c r="AG171" s="221"/>
      <c r="AH171" s="221"/>
      <c r="AI171" s="225"/>
      <c r="AJ171" s="221"/>
    </row>
    <row r="172" spans="25:36" s="222" customFormat="1" x14ac:dyDescent="0.35">
      <c r="Y172" s="221"/>
      <c r="AA172" s="221"/>
      <c r="AB172" s="223"/>
      <c r="AC172" s="223"/>
      <c r="AF172" s="224"/>
      <c r="AG172" s="221"/>
      <c r="AH172" s="221"/>
      <c r="AI172" s="225"/>
      <c r="AJ172" s="221"/>
    </row>
    <row r="173" spans="25:36" s="222" customFormat="1" x14ac:dyDescent="0.35">
      <c r="Y173" s="221"/>
      <c r="AA173" s="221"/>
      <c r="AB173" s="223"/>
      <c r="AC173" s="223"/>
      <c r="AF173" s="224"/>
      <c r="AG173" s="221"/>
      <c r="AH173" s="221"/>
      <c r="AI173" s="225"/>
      <c r="AJ173" s="221"/>
    </row>
    <row r="174" spans="25:36" s="222" customFormat="1" x14ac:dyDescent="0.35">
      <c r="Y174" s="221"/>
      <c r="AA174" s="221"/>
      <c r="AB174" s="223"/>
      <c r="AC174" s="223"/>
      <c r="AF174" s="224"/>
      <c r="AG174" s="221"/>
      <c r="AH174" s="221"/>
      <c r="AI174" s="225"/>
      <c r="AJ174" s="221"/>
    </row>
    <row r="175" spans="25:36" s="222" customFormat="1" x14ac:dyDescent="0.35">
      <c r="Y175" s="221"/>
      <c r="AA175" s="221"/>
      <c r="AB175" s="223"/>
      <c r="AC175" s="223"/>
      <c r="AF175" s="224"/>
      <c r="AG175" s="221"/>
      <c r="AH175" s="221"/>
      <c r="AI175" s="225"/>
      <c r="AJ175" s="221"/>
    </row>
    <row r="176" spans="25:36" s="222" customFormat="1" x14ac:dyDescent="0.35">
      <c r="Y176" s="221"/>
      <c r="AA176" s="221"/>
      <c r="AB176" s="223"/>
      <c r="AC176" s="223"/>
      <c r="AF176" s="224"/>
      <c r="AG176" s="221"/>
      <c r="AH176" s="221"/>
      <c r="AI176" s="225"/>
      <c r="AJ176" s="221"/>
    </row>
    <row r="177" spans="25:36" s="222" customFormat="1" x14ac:dyDescent="0.35">
      <c r="Y177" s="221"/>
      <c r="AA177" s="221"/>
      <c r="AB177" s="223"/>
      <c r="AC177" s="223"/>
      <c r="AF177" s="224"/>
      <c r="AG177" s="221"/>
      <c r="AH177" s="221"/>
      <c r="AI177" s="225"/>
      <c r="AJ177" s="221"/>
    </row>
    <row r="178" spans="25:36" s="222" customFormat="1" x14ac:dyDescent="0.35">
      <c r="Y178" s="221"/>
      <c r="AA178" s="221"/>
      <c r="AB178" s="223"/>
      <c r="AC178" s="223"/>
      <c r="AF178" s="224"/>
      <c r="AG178" s="221"/>
      <c r="AH178" s="221"/>
      <c r="AI178" s="225"/>
      <c r="AJ178" s="221"/>
    </row>
    <row r="179" spans="25:36" s="222" customFormat="1" x14ac:dyDescent="0.35">
      <c r="Y179" s="221"/>
      <c r="AA179" s="221"/>
      <c r="AB179" s="223"/>
      <c r="AC179" s="223"/>
      <c r="AF179" s="224"/>
      <c r="AG179" s="221"/>
      <c r="AH179" s="221"/>
      <c r="AI179" s="225"/>
      <c r="AJ179" s="221"/>
    </row>
    <row r="180" spans="25:36" s="222" customFormat="1" x14ac:dyDescent="0.35">
      <c r="Y180" s="221"/>
      <c r="AA180" s="221"/>
      <c r="AB180" s="223"/>
      <c r="AC180" s="223"/>
      <c r="AF180" s="224"/>
      <c r="AG180" s="221"/>
      <c r="AH180" s="221"/>
      <c r="AI180" s="225"/>
      <c r="AJ180" s="221"/>
    </row>
    <row r="181" spans="25:36" s="222" customFormat="1" x14ac:dyDescent="0.35">
      <c r="Y181" s="221"/>
      <c r="AA181" s="221"/>
      <c r="AB181" s="223"/>
      <c r="AC181" s="223"/>
      <c r="AF181" s="224"/>
      <c r="AG181" s="221"/>
      <c r="AH181" s="221"/>
      <c r="AI181" s="225"/>
      <c r="AJ181" s="221"/>
    </row>
    <row r="182" spans="25:36" s="222" customFormat="1" x14ac:dyDescent="0.35">
      <c r="Y182" s="221"/>
      <c r="AA182" s="221"/>
      <c r="AB182" s="223"/>
      <c r="AC182" s="223"/>
      <c r="AF182" s="224"/>
      <c r="AG182" s="221"/>
      <c r="AH182" s="221"/>
      <c r="AI182" s="225"/>
      <c r="AJ182" s="221"/>
    </row>
    <row r="183" spans="25:36" s="222" customFormat="1" x14ac:dyDescent="0.35">
      <c r="Y183" s="221"/>
      <c r="AA183" s="221"/>
      <c r="AB183" s="223"/>
      <c r="AC183" s="223"/>
      <c r="AF183" s="224"/>
      <c r="AG183" s="221"/>
      <c r="AH183" s="221"/>
      <c r="AI183" s="225"/>
      <c r="AJ183" s="221"/>
    </row>
    <row r="184" spans="25:36" s="222" customFormat="1" x14ac:dyDescent="0.35">
      <c r="Y184" s="221"/>
      <c r="AA184" s="221"/>
      <c r="AB184" s="223"/>
      <c r="AC184" s="223"/>
      <c r="AF184" s="224"/>
      <c r="AG184" s="221"/>
      <c r="AH184" s="221"/>
      <c r="AI184" s="225"/>
      <c r="AJ184" s="221"/>
    </row>
    <row r="185" spans="25:36" s="222" customFormat="1" x14ac:dyDescent="0.35">
      <c r="Y185" s="221"/>
      <c r="AA185" s="221"/>
      <c r="AB185" s="223"/>
      <c r="AC185" s="223"/>
      <c r="AF185" s="224"/>
      <c r="AG185" s="221"/>
      <c r="AH185" s="221"/>
      <c r="AI185" s="225"/>
      <c r="AJ185" s="221"/>
    </row>
    <row r="186" spans="25:36" s="222" customFormat="1" x14ac:dyDescent="0.35">
      <c r="Y186" s="221"/>
      <c r="AA186" s="221"/>
      <c r="AB186" s="223"/>
      <c r="AC186" s="223"/>
      <c r="AF186" s="224"/>
      <c r="AG186" s="221"/>
      <c r="AH186" s="221"/>
      <c r="AI186" s="225"/>
      <c r="AJ186" s="221"/>
    </row>
    <row r="187" spans="25:36" s="222" customFormat="1" x14ac:dyDescent="0.35">
      <c r="Y187" s="221"/>
      <c r="AA187" s="221"/>
      <c r="AB187" s="223"/>
      <c r="AC187" s="223"/>
      <c r="AF187" s="224"/>
      <c r="AG187" s="221"/>
      <c r="AH187" s="221"/>
      <c r="AI187" s="225"/>
      <c r="AJ187" s="221"/>
    </row>
    <row r="188" spans="25:36" s="222" customFormat="1" x14ac:dyDescent="0.35">
      <c r="Y188" s="221"/>
      <c r="AA188" s="221"/>
      <c r="AB188" s="223"/>
      <c r="AC188" s="223"/>
      <c r="AF188" s="224"/>
      <c r="AG188" s="221"/>
      <c r="AH188" s="221"/>
      <c r="AI188" s="225"/>
      <c r="AJ188" s="221"/>
    </row>
    <row r="189" spans="25:36" s="222" customFormat="1" x14ac:dyDescent="0.35">
      <c r="Y189" s="221"/>
      <c r="AA189" s="221"/>
      <c r="AB189" s="223"/>
      <c r="AC189" s="223"/>
      <c r="AF189" s="224"/>
      <c r="AG189" s="221"/>
      <c r="AH189" s="221"/>
      <c r="AI189" s="225"/>
      <c r="AJ189" s="221"/>
    </row>
    <row r="190" spans="25:36" s="222" customFormat="1" x14ac:dyDescent="0.35">
      <c r="Y190" s="221"/>
      <c r="AA190" s="221"/>
      <c r="AB190" s="223"/>
      <c r="AC190" s="223"/>
      <c r="AF190" s="224"/>
      <c r="AG190" s="221"/>
      <c r="AH190" s="221"/>
      <c r="AI190" s="225"/>
      <c r="AJ190" s="221"/>
    </row>
    <row r="191" spans="25:36" s="222" customFormat="1" x14ac:dyDescent="0.35">
      <c r="Y191" s="221"/>
      <c r="AA191" s="221"/>
      <c r="AB191" s="223"/>
      <c r="AC191" s="223"/>
      <c r="AF191" s="224"/>
      <c r="AG191" s="221"/>
      <c r="AH191" s="221"/>
      <c r="AI191" s="225"/>
      <c r="AJ191" s="221"/>
    </row>
    <row r="192" spans="25:36" s="222" customFormat="1" x14ac:dyDescent="0.35">
      <c r="Y192" s="221"/>
      <c r="AA192" s="221"/>
      <c r="AB192" s="223"/>
      <c r="AC192" s="223"/>
      <c r="AF192" s="224"/>
      <c r="AG192" s="221"/>
      <c r="AH192" s="221"/>
      <c r="AI192" s="225"/>
      <c r="AJ192" s="221"/>
    </row>
    <row r="193" spans="25:36" s="222" customFormat="1" x14ac:dyDescent="0.35">
      <c r="Y193" s="221"/>
      <c r="AA193" s="221"/>
      <c r="AB193" s="223"/>
      <c r="AC193" s="223"/>
      <c r="AF193" s="224"/>
      <c r="AG193" s="221"/>
      <c r="AH193" s="221"/>
      <c r="AI193" s="225"/>
      <c r="AJ193" s="221"/>
    </row>
    <row r="194" spans="25:36" s="222" customFormat="1" x14ac:dyDescent="0.35">
      <c r="Y194" s="221"/>
      <c r="AA194" s="221"/>
      <c r="AB194" s="223"/>
      <c r="AC194" s="223"/>
      <c r="AF194" s="224"/>
      <c r="AG194" s="221"/>
      <c r="AH194" s="221"/>
      <c r="AI194" s="225"/>
      <c r="AJ194" s="221"/>
    </row>
    <row r="195" spans="25:36" s="222" customFormat="1" x14ac:dyDescent="0.35">
      <c r="Y195" s="221"/>
      <c r="AA195" s="221"/>
      <c r="AB195" s="223"/>
      <c r="AC195" s="223"/>
      <c r="AF195" s="224"/>
      <c r="AG195" s="221"/>
      <c r="AH195" s="221"/>
      <c r="AI195" s="225"/>
      <c r="AJ195" s="221"/>
    </row>
    <row r="196" spans="25:36" s="222" customFormat="1" x14ac:dyDescent="0.35">
      <c r="Y196" s="221"/>
      <c r="AA196" s="221"/>
      <c r="AB196" s="223"/>
      <c r="AC196" s="223"/>
      <c r="AF196" s="224"/>
      <c r="AG196" s="221"/>
      <c r="AH196" s="221"/>
      <c r="AI196" s="225"/>
      <c r="AJ196" s="221"/>
    </row>
    <row r="197" spans="25:36" s="222" customFormat="1" x14ac:dyDescent="0.35">
      <c r="Y197" s="221"/>
      <c r="AA197" s="221"/>
      <c r="AB197" s="223"/>
      <c r="AC197" s="223"/>
      <c r="AF197" s="224"/>
      <c r="AG197" s="221"/>
      <c r="AH197" s="221"/>
      <c r="AI197" s="225"/>
      <c r="AJ197" s="221"/>
    </row>
    <row r="198" spans="25:36" s="222" customFormat="1" x14ac:dyDescent="0.35">
      <c r="Y198" s="221"/>
      <c r="AA198" s="221"/>
      <c r="AB198" s="223"/>
      <c r="AC198" s="223"/>
      <c r="AF198" s="224"/>
      <c r="AG198" s="221"/>
      <c r="AH198" s="221"/>
      <c r="AI198" s="225"/>
      <c r="AJ198" s="221"/>
    </row>
    <row r="199" spans="25:36" s="222" customFormat="1" x14ac:dyDescent="0.35">
      <c r="Y199" s="221"/>
      <c r="AA199" s="221"/>
      <c r="AB199" s="223"/>
      <c r="AC199" s="223"/>
      <c r="AF199" s="224"/>
      <c r="AG199" s="221"/>
      <c r="AH199" s="221"/>
      <c r="AI199" s="225"/>
      <c r="AJ199" s="221"/>
    </row>
    <row r="200" spans="25:36" s="222" customFormat="1" x14ac:dyDescent="0.35">
      <c r="Y200" s="221"/>
      <c r="AA200" s="221"/>
      <c r="AB200" s="223"/>
      <c r="AC200" s="223"/>
      <c r="AF200" s="224"/>
      <c r="AG200" s="221"/>
      <c r="AH200" s="221"/>
      <c r="AI200" s="225"/>
      <c r="AJ200" s="221"/>
    </row>
    <row r="201" spans="25:36" s="222" customFormat="1" x14ac:dyDescent="0.35">
      <c r="Y201" s="221"/>
      <c r="AA201" s="221"/>
      <c r="AB201" s="223"/>
      <c r="AC201" s="223"/>
      <c r="AF201" s="224"/>
      <c r="AG201" s="221"/>
      <c r="AH201" s="221"/>
      <c r="AI201" s="225"/>
      <c r="AJ201" s="221"/>
    </row>
    <row r="202" spans="25:36" s="222" customFormat="1" x14ac:dyDescent="0.35">
      <c r="Y202" s="221"/>
      <c r="AA202" s="221"/>
      <c r="AB202" s="223"/>
      <c r="AC202" s="223"/>
      <c r="AF202" s="224"/>
      <c r="AG202" s="221"/>
      <c r="AH202" s="221"/>
      <c r="AI202" s="225"/>
      <c r="AJ202" s="221"/>
    </row>
    <row r="203" spans="25:36" s="222" customFormat="1" x14ac:dyDescent="0.35">
      <c r="Y203" s="221"/>
      <c r="AA203" s="221"/>
      <c r="AB203" s="223"/>
      <c r="AC203" s="223"/>
      <c r="AF203" s="224"/>
      <c r="AG203" s="221"/>
      <c r="AH203" s="221"/>
      <c r="AI203" s="225"/>
      <c r="AJ203" s="221"/>
    </row>
    <row r="204" spans="25:36" s="222" customFormat="1" x14ac:dyDescent="0.35">
      <c r="Y204" s="221"/>
      <c r="AA204" s="221"/>
      <c r="AB204" s="223"/>
      <c r="AC204" s="223"/>
      <c r="AF204" s="224"/>
      <c r="AG204" s="221"/>
      <c r="AH204" s="221"/>
      <c r="AI204" s="225"/>
      <c r="AJ204" s="221"/>
    </row>
    <row r="205" spans="25:36" s="222" customFormat="1" x14ac:dyDescent="0.35">
      <c r="Y205" s="221"/>
      <c r="AA205" s="221"/>
      <c r="AB205" s="223"/>
      <c r="AC205" s="223"/>
      <c r="AF205" s="224"/>
      <c r="AG205" s="221"/>
      <c r="AH205" s="221"/>
      <c r="AI205" s="225"/>
      <c r="AJ205" s="221"/>
    </row>
    <row r="206" spans="25:36" s="222" customFormat="1" x14ac:dyDescent="0.35">
      <c r="Y206" s="221"/>
      <c r="AA206" s="221"/>
      <c r="AB206" s="223"/>
      <c r="AC206" s="223"/>
      <c r="AF206" s="224"/>
      <c r="AG206" s="221"/>
      <c r="AH206" s="221"/>
      <c r="AI206" s="225"/>
      <c r="AJ206" s="221"/>
    </row>
    <row r="207" spans="25:36" s="222" customFormat="1" x14ac:dyDescent="0.35">
      <c r="Y207" s="221"/>
      <c r="AA207" s="221"/>
      <c r="AB207" s="223"/>
      <c r="AC207" s="223"/>
      <c r="AF207" s="224"/>
      <c r="AG207" s="221"/>
      <c r="AH207" s="221"/>
      <c r="AI207" s="225"/>
      <c r="AJ207" s="221"/>
    </row>
    <row r="208" spans="25:36" s="222" customFormat="1" x14ac:dyDescent="0.35">
      <c r="Y208" s="221"/>
      <c r="AA208" s="221"/>
      <c r="AB208" s="223"/>
      <c r="AC208" s="223"/>
      <c r="AF208" s="224"/>
      <c r="AG208" s="221"/>
      <c r="AH208" s="221"/>
      <c r="AI208" s="225"/>
      <c r="AJ208" s="221"/>
    </row>
    <row r="209" spans="25:36" s="222" customFormat="1" x14ac:dyDescent="0.35">
      <c r="Y209" s="221"/>
      <c r="AA209" s="221"/>
      <c r="AB209" s="223"/>
      <c r="AC209" s="223"/>
      <c r="AF209" s="224"/>
      <c r="AG209" s="221"/>
      <c r="AH209" s="221"/>
      <c r="AI209" s="225"/>
      <c r="AJ209" s="221"/>
    </row>
    <row r="210" spans="25:36" s="222" customFormat="1" x14ac:dyDescent="0.35">
      <c r="Y210" s="221"/>
      <c r="AA210" s="221"/>
      <c r="AB210" s="223"/>
      <c r="AC210" s="223"/>
      <c r="AF210" s="224"/>
      <c r="AG210" s="221"/>
      <c r="AH210" s="221"/>
      <c r="AI210" s="225"/>
      <c r="AJ210" s="221"/>
    </row>
    <row r="211" spans="25:36" s="222" customFormat="1" x14ac:dyDescent="0.35">
      <c r="Y211" s="221"/>
      <c r="AA211" s="221"/>
      <c r="AB211" s="223"/>
      <c r="AC211" s="223"/>
      <c r="AF211" s="224"/>
      <c r="AG211" s="221"/>
      <c r="AH211" s="221"/>
      <c r="AI211" s="225"/>
      <c r="AJ211" s="221"/>
    </row>
    <row r="212" spans="25:36" s="222" customFormat="1" x14ac:dyDescent="0.35">
      <c r="Y212" s="221"/>
      <c r="AA212" s="221"/>
      <c r="AB212" s="223"/>
      <c r="AC212" s="223"/>
      <c r="AF212" s="224"/>
      <c r="AG212" s="221"/>
      <c r="AH212" s="221"/>
      <c r="AI212" s="225"/>
      <c r="AJ212" s="221"/>
    </row>
    <row r="213" spans="25:36" s="222" customFormat="1" x14ac:dyDescent="0.35">
      <c r="Y213" s="221"/>
      <c r="AA213" s="221"/>
      <c r="AB213" s="223"/>
      <c r="AC213" s="223"/>
      <c r="AF213" s="224"/>
      <c r="AG213" s="221"/>
      <c r="AH213" s="221"/>
      <c r="AI213" s="225"/>
      <c r="AJ213" s="221"/>
    </row>
    <row r="214" spans="25:36" s="222" customFormat="1" x14ac:dyDescent="0.35">
      <c r="Y214" s="221"/>
      <c r="AA214" s="221"/>
      <c r="AB214" s="223"/>
      <c r="AC214" s="223"/>
      <c r="AF214" s="224"/>
      <c r="AG214" s="221"/>
      <c r="AH214" s="221"/>
      <c r="AI214" s="225"/>
      <c r="AJ214" s="221"/>
    </row>
    <row r="215" spans="25:36" s="222" customFormat="1" x14ac:dyDescent="0.35">
      <c r="Y215" s="221"/>
      <c r="AA215" s="221"/>
      <c r="AB215" s="223"/>
      <c r="AC215" s="223"/>
      <c r="AF215" s="224"/>
      <c r="AG215" s="221"/>
      <c r="AH215" s="221"/>
      <c r="AI215" s="225"/>
      <c r="AJ215" s="221"/>
    </row>
    <row r="216" spans="25:36" s="222" customFormat="1" x14ac:dyDescent="0.35">
      <c r="Y216" s="221"/>
      <c r="AA216" s="221"/>
      <c r="AB216" s="223"/>
      <c r="AC216" s="223"/>
      <c r="AF216" s="224"/>
      <c r="AG216" s="221"/>
      <c r="AH216" s="221"/>
      <c r="AI216" s="225"/>
      <c r="AJ216" s="221"/>
    </row>
    <row r="217" spans="25:36" s="222" customFormat="1" x14ac:dyDescent="0.35">
      <c r="Y217" s="221"/>
      <c r="AA217" s="221"/>
      <c r="AB217" s="223"/>
      <c r="AC217" s="223"/>
      <c r="AF217" s="224"/>
      <c r="AG217" s="221"/>
      <c r="AH217" s="221"/>
      <c r="AI217" s="225"/>
      <c r="AJ217" s="221"/>
    </row>
    <row r="218" spans="25:36" s="222" customFormat="1" x14ac:dyDescent="0.35">
      <c r="Y218" s="221"/>
      <c r="AA218" s="221"/>
      <c r="AB218" s="223"/>
      <c r="AC218" s="223"/>
      <c r="AF218" s="224"/>
      <c r="AG218" s="221"/>
      <c r="AH218" s="221"/>
      <c r="AI218" s="225"/>
      <c r="AJ218" s="221"/>
    </row>
    <row r="219" spans="25:36" s="222" customFormat="1" x14ac:dyDescent="0.35">
      <c r="Y219" s="221"/>
      <c r="AA219" s="221"/>
      <c r="AB219" s="223"/>
      <c r="AC219" s="223"/>
      <c r="AF219" s="224"/>
      <c r="AG219" s="221"/>
      <c r="AH219" s="221"/>
      <c r="AI219" s="225"/>
      <c r="AJ219" s="221"/>
    </row>
    <row r="220" spans="25:36" s="222" customFormat="1" x14ac:dyDescent="0.35">
      <c r="Y220" s="221"/>
      <c r="AA220" s="221"/>
      <c r="AB220" s="223"/>
      <c r="AC220" s="223"/>
      <c r="AF220" s="224"/>
      <c r="AG220" s="221"/>
      <c r="AH220" s="221"/>
      <c r="AI220" s="225"/>
      <c r="AJ220" s="221"/>
    </row>
    <row r="221" spans="25:36" s="222" customFormat="1" x14ac:dyDescent="0.35">
      <c r="Y221" s="221"/>
      <c r="AA221" s="221"/>
      <c r="AB221" s="223"/>
      <c r="AC221" s="223"/>
      <c r="AF221" s="224"/>
      <c r="AG221" s="221"/>
      <c r="AH221" s="221"/>
      <c r="AI221" s="225"/>
      <c r="AJ221" s="221"/>
    </row>
    <row r="222" spans="25:36" s="222" customFormat="1" x14ac:dyDescent="0.35">
      <c r="Y222" s="221"/>
      <c r="AA222" s="221"/>
      <c r="AB222" s="223"/>
      <c r="AC222" s="223"/>
      <c r="AF222" s="224"/>
      <c r="AG222" s="221"/>
      <c r="AH222" s="221"/>
      <c r="AI222" s="225"/>
      <c r="AJ222" s="221"/>
    </row>
    <row r="223" spans="25:36" s="222" customFormat="1" x14ac:dyDescent="0.35">
      <c r="Y223" s="221"/>
      <c r="AA223" s="221"/>
      <c r="AB223" s="223"/>
      <c r="AC223" s="223"/>
      <c r="AF223" s="224"/>
      <c r="AG223" s="221"/>
      <c r="AH223" s="221"/>
      <c r="AI223" s="225"/>
      <c r="AJ223" s="221"/>
    </row>
    <row r="224" spans="25:36" s="222" customFormat="1" x14ac:dyDescent="0.35">
      <c r="Y224" s="221"/>
      <c r="AA224" s="221"/>
      <c r="AB224" s="223"/>
      <c r="AC224" s="223"/>
      <c r="AF224" s="224"/>
      <c r="AG224" s="221"/>
      <c r="AH224" s="221"/>
      <c r="AI224" s="225"/>
      <c r="AJ224" s="221"/>
    </row>
    <row r="225" spans="25:36" s="222" customFormat="1" x14ac:dyDescent="0.35">
      <c r="Y225" s="221"/>
      <c r="AA225" s="221"/>
      <c r="AB225" s="223"/>
      <c r="AC225" s="223"/>
      <c r="AF225" s="224"/>
      <c r="AG225" s="221"/>
      <c r="AH225" s="221"/>
      <c r="AI225" s="225"/>
      <c r="AJ225" s="221"/>
    </row>
    <row r="226" spans="25:36" s="222" customFormat="1" x14ac:dyDescent="0.35">
      <c r="Y226" s="221"/>
      <c r="AA226" s="221"/>
      <c r="AB226" s="223"/>
      <c r="AC226" s="223"/>
      <c r="AF226" s="224"/>
      <c r="AG226" s="221"/>
      <c r="AH226" s="221"/>
      <c r="AI226" s="225"/>
      <c r="AJ226" s="221"/>
    </row>
    <row r="227" spans="25:36" s="222" customFormat="1" x14ac:dyDescent="0.35">
      <c r="Y227" s="221"/>
      <c r="AA227" s="221"/>
      <c r="AB227" s="223"/>
      <c r="AC227" s="223"/>
      <c r="AF227" s="224"/>
      <c r="AG227" s="221"/>
      <c r="AH227" s="221"/>
      <c r="AI227" s="225"/>
      <c r="AJ227" s="221"/>
    </row>
    <row r="228" spans="25:36" s="222" customFormat="1" x14ac:dyDescent="0.35">
      <c r="Y228" s="221"/>
      <c r="AA228" s="221"/>
      <c r="AB228" s="223"/>
      <c r="AC228" s="223"/>
      <c r="AF228" s="224"/>
      <c r="AG228" s="221"/>
      <c r="AH228" s="221"/>
      <c r="AI228" s="225"/>
      <c r="AJ228" s="221"/>
    </row>
    <row r="229" spans="25:36" s="222" customFormat="1" x14ac:dyDescent="0.35">
      <c r="Y229" s="221"/>
      <c r="AA229" s="221"/>
      <c r="AB229" s="223"/>
      <c r="AC229" s="223"/>
      <c r="AF229" s="224"/>
      <c r="AG229" s="221"/>
      <c r="AH229" s="221"/>
      <c r="AI229" s="225"/>
      <c r="AJ229" s="221"/>
    </row>
    <row r="230" spans="25:36" s="222" customFormat="1" x14ac:dyDescent="0.35">
      <c r="Y230" s="221"/>
      <c r="AA230" s="221"/>
      <c r="AB230" s="223"/>
      <c r="AC230" s="223"/>
      <c r="AF230" s="224"/>
      <c r="AG230" s="221"/>
      <c r="AH230" s="221"/>
      <c r="AI230" s="225"/>
      <c r="AJ230" s="221"/>
    </row>
    <row r="231" spans="25:36" s="222" customFormat="1" x14ac:dyDescent="0.35">
      <c r="Y231" s="221"/>
      <c r="AA231" s="221"/>
      <c r="AB231" s="223"/>
      <c r="AC231" s="223"/>
      <c r="AF231" s="224"/>
      <c r="AG231" s="221"/>
      <c r="AH231" s="221"/>
      <c r="AI231" s="225"/>
      <c r="AJ231" s="221"/>
    </row>
    <row r="232" spans="25:36" s="222" customFormat="1" x14ac:dyDescent="0.35">
      <c r="Y232" s="221"/>
      <c r="AA232" s="221"/>
      <c r="AB232" s="223"/>
      <c r="AC232" s="223"/>
      <c r="AF232" s="224"/>
      <c r="AG232" s="221"/>
      <c r="AH232" s="221"/>
      <c r="AI232" s="225"/>
      <c r="AJ232" s="221"/>
    </row>
    <row r="233" spans="25:36" s="222" customFormat="1" x14ac:dyDescent="0.35">
      <c r="Y233" s="221"/>
      <c r="AA233" s="221"/>
      <c r="AB233" s="223"/>
      <c r="AC233" s="223"/>
      <c r="AF233" s="224"/>
      <c r="AG233" s="221"/>
      <c r="AH233" s="221"/>
      <c r="AI233" s="225"/>
      <c r="AJ233" s="221"/>
    </row>
    <row r="234" spans="25:36" s="222" customFormat="1" x14ac:dyDescent="0.35">
      <c r="Y234" s="221"/>
      <c r="AA234" s="221"/>
      <c r="AB234" s="223"/>
      <c r="AC234" s="223"/>
      <c r="AF234" s="224"/>
      <c r="AG234" s="221"/>
      <c r="AH234" s="221"/>
      <c r="AI234" s="225"/>
      <c r="AJ234" s="221"/>
    </row>
    <row r="235" spans="25:36" s="222" customFormat="1" x14ac:dyDescent="0.35">
      <c r="Y235" s="221"/>
      <c r="AA235" s="221"/>
      <c r="AB235" s="223"/>
      <c r="AC235" s="223"/>
      <c r="AF235" s="224"/>
      <c r="AG235" s="221"/>
      <c r="AH235" s="221"/>
      <c r="AI235" s="225"/>
      <c r="AJ235" s="221"/>
    </row>
    <row r="236" spans="25:36" s="222" customFormat="1" x14ac:dyDescent="0.35">
      <c r="Y236" s="221"/>
      <c r="AA236" s="221"/>
      <c r="AB236" s="223"/>
      <c r="AC236" s="223"/>
      <c r="AF236" s="224"/>
      <c r="AG236" s="221"/>
      <c r="AH236" s="221"/>
      <c r="AI236" s="225"/>
      <c r="AJ236" s="221"/>
    </row>
    <row r="237" spans="25:36" s="222" customFormat="1" x14ac:dyDescent="0.35">
      <c r="Y237" s="221"/>
      <c r="AA237" s="221"/>
      <c r="AB237" s="223"/>
      <c r="AC237" s="223"/>
      <c r="AF237" s="224"/>
      <c r="AG237" s="221"/>
      <c r="AH237" s="221"/>
      <c r="AI237" s="225"/>
      <c r="AJ237" s="221"/>
    </row>
    <row r="238" spans="25:36" s="222" customFormat="1" x14ac:dyDescent="0.35">
      <c r="Y238" s="221"/>
      <c r="AA238" s="221"/>
      <c r="AB238" s="223"/>
      <c r="AC238" s="223"/>
      <c r="AF238" s="224"/>
      <c r="AG238" s="221"/>
      <c r="AH238" s="221"/>
      <c r="AI238" s="225"/>
      <c r="AJ238" s="221"/>
    </row>
    <row r="239" spans="25:36" s="222" customFormat="1" x14ac:dyDescent="0.35">
      <c r="Y239" s="221"/>
      <c r="AA239" s="221"/>
      <c r="AB239" s="223"/>
      <c r="AC239" s="223"/>
      <c r="AF239" s="224"/>
      <c r="AG239" s="221"/>
      <c r="AH239" s="221"/>
      <c r="AI239" s="225"/>
      <c r="AJ239" s="221"/>
    </row>
    <row r="240" spans="25:36" s="222" customFormat="1" x14ac:dyDescent="0.35">
      <c r="Y240" s="221"/>
      <c r="AA240" s="221"/>
      <c r="AB240" s="223"/>
      <c r="AC240" s="223"/>
      <c r="AF240" s="224"/>
      <c r="AG240" s="221"/>
      <c r="AH240" s="221"/>
      <c r="AI240" s="225"/>
      <c r="AJ240" s="221"/>
    </row>
    <row r="241" spans="25:36" s="222" customFormat="1" x14ac:dyDescent="0.35">
      <c r="Y241" s="221"/>
      <c r="AA241" s="221"/>
      <c r="AB241" s="223"/>
      <c r="AC241" s="223"/>
      <c r="AF241" s="224"/>
      <c r="AG241" s="221"/>
      <c r="AH241" s="221"/>
      <c r="AI241" s="225"/>
      <c r="AJ241" s="221"/>
    </row>
    <row r="242" spans="25:36" s="222" customFormat="1" x14ac:dyDescent="0.35">
      <c r="Y242" s="221"/>
      <c r="AA242" s="221"/>
      <c r="AB242" s="223"/>
      <c r="AC242" s="223"/>
      <c r="AF242" s="224"/>
      <c r="AG242" s="221"/>
      <c r="AH242" s="221"/>
      <c r="AI242" s="225"/>
      <c r="AJ242" s="221"/>
    </row>
    <row r="243" spans="25:36" s="222" customFormat="1" x14ac:dyDescent="0.35">
      <c r="Y243" s="221"/>
      <c r="AA243" s="221"/>
      <c r="AB243" s="223"/>
      <c r="AC243" s="223"/>
      <c r="AF243" s="224"/>
      <c r="AG243" s="221"/>
      <c r="AH243" s="221"/>
      <c r="AI243" s="225"/>
      <c r="AJ243" s="221"/>
    </row>
    <row r="244" spans="25:36" s="222" customFormat="1" x14ac:dyDescent="0.35">
      <c r="Y244" s="221"/>
      <c r="AA244" s="221"/>
      <c r="AB244" s="223"/>
      <c r="AC244" s="223"/>
      <c r="AF244" s="224"/>
      <c r="AG244" s="221"/>
      <c r="AH244" s="221"/>
      <c r="AI244" s="225"/>
      <c r="AJ244" s="221"/>
    </row>
    <row r="245" spans="25:36" s="222" customFormat="1" x14ac:dyDescent="0.35">
      <c r="Y245" s="221"/>
      <c r="AA245" s="221"/>
      <c r="AB245" s="223"/>
      <c r="AC245" s="223"/>
      <c r="AF245" s="224"/>
      <c r="AG245" s="221"/>
      <c r="AH245" s="221"/>
      <c r="AI245" s="225"/>
      <c r="AJ245" s="221"/>
    </row>
    <row r="246" spans="25:36" s="222" customFormat="1" x14ac:dyDescent="0.35">
      <c r="Y246" s="221"/>
      <c r="AA246" s="221"/>
      <c r="AB246" s="223"/>
      <c r="AC246" s="223"/>
      <c r="AF246" s="224"/>
      <c r="AG246" s="221"/>
      <c r="AH246" s="221"/>
      <c r="AI246" s="225"/>
      <c r="AJ246" s="221"/>
    </row>
    <row r="247" spans="25:36" s="222" customFormat="1" x14ac:dyDescent="0.35">
      <c r="Y247" s="221"/>
      <c r="AA247" s="221"/>
      <c r="AB247" s="223"/>
      <c r="AC247" s="223"/>
      <c r="AF247" s="224"/>
      <c r="AG247" s="221"/>
      <c r="AH247" s="221"/>
      <c r="AI247" s="225"/>
      <c r="AJ247" s="221"/>
    </row>
    <row r="248" spans="25:36" s="222" customFormat="1" x14ac:dyDescent="0.35">
      <c r="Y248" s="221"/>
      <c r="AA248" s="221"/>
      <c r="AB248" s="223"/>
      <c r="AC248" s="223"/>
      <c r="AF248" s="224"/>
      <c r="AG248" s="221"/>
      <c r="AH248" s="221"/>
      <c r="AI248" s="225"/>
      <c r="AJ248" s="221"/>
    </row>
    <row r="249" spans="25:36" s="222" customFormat="1" x14ac:dyDescent="0.35">
      <c r="Y249" s="221"/>
      <c r="AA249" s="221"/>
      <c r="AB249" s="223"/>
      <c r="AC249" s="223"/>
      <c r="AF249" s="224"/>
      <c r="AG249" s="221"/>
      <c r="AH249" s="221"/>
      <c r="AI249" s="225"/>
      <c r="AJ249" s="221"/>
    </row>
    <row r="250" spans="25:36" s="222" customFormat="1" x14ac:dyDescent="0.35">
      <c r="Y250" s="221"/>
      <c r="AA250" s="221"/>
      <c r="AB250" s="223"/>
      <c r="AC250" s="223"/>
      <c r="AF250" s="224"/>
      <c r="AG250" s="221"/>
      <c r="AH250" s="221"/>
      <c r="AI250" s="225"/>
      <c r="AJ250" s="221"/>
    </row>
    <row r="251" spans="25:36" s="222" customFormat="1" x14ac:dyDescent="0.35">
      <c r="Y251" s="221"/>
      <c r="AA251" s="221"/>
      <c r="AB251" s="223"/>
      <c r="AC251" s="223"/>
      <c r="AF251" s="224"/>
      <c r="AG251" s="221"/>
      <c r="AH251" s="221"/>
      <c r="AI251" s="225"/>
      <c r="AJ251" s="221"/>
    </row>
    <row r="252" spans="25:36" s="222" customFormat="1" x14ac:dyDescent="0.35">
      <c r="Y252" s="221"/>
      <c r="AA252" s="221"/>
      <c r="AB252" s="223"/>
      <c r="AC252" s="223"/>
      <c r="AF252" s="224"/>
      <c r="AG252" s="221"/>
      <c r="AH252" s="221"/>
      <c r="AI252" s="225"/>
      <c r="AJ252" s="221"/>
    </row>
    <row r="253" spans="25:36" s="222" customFormat="1" x14ac:dyDescent="0.35">
      <c r="Y253" s="221"/>
      <c r="AA253" s="221"/>
      <c r="AB253" s="223"/>
      <c r="AC253" s="223"/>
      <c r="AF253" s="224"/>
      <c r="AG253" s="221"/>
      <c r="AH253" s="221"/>
      <c r="AI253" s="225"/>
      <c r="AJ253" s="221"/>
    </row>
    <row r="254" spans="25:36" s="222" customFormat="1" x14ac:dyDescent="0.35">
      <c r="Y254" s="221"/>
      <c r="AA254" s="221"/>
      <c r="AB254" s="223"/>
      <c r="AC254" s="223"/>
      <c r="AF254" s="224"/>
      <c r="AG254" s="221"/>
      <c r="AH254" s="221"/>
      <c r="AI254" s="225"/>
      <c r="AJ254" s="221"/>
    </row>
    <row r="255" spans="25:36" s="222" customFormat="1" x14ac:dyDescent="0.35">
      <c r="Y255" s="221"/>
      <c r="AA255" s="221"/>
      <c r="AB255" s="223"/>
      <c r="AC255" s="223"/>
      <c r="AF255" s="224"/>
      <c r="AG255" s="221"/>
      <c r="AH255" s="221"/>
      <c r="AI255" s="225"/>
      <c r="AJ255" s="221"/>
    </row>
    <row r="256" spans="25:36" s="222" customFormat="1" x14ac:dyDescent="0.35">
      <c r="Y256" s="221"/>
      <c r="AA256" s="221"/>
      <c r="AB256" s="223"/>
      <c r="AC256" s="223"/>
      <c r="AF256" s="224"/>
      <c r="AG256" s="221"/>
      <c r="AH256" s="221"/>
      <c r="AI256" s="225"/>
      <c r="AJ256" s="221"/>
    </row>
    <row r="257" spans="25:36" s="222" customFormat="1" x14ac:dyDescent="0.35">
      <c r="Y257" s="221"/>
      <c r="AA257" s="221"/>
      <c r="AB257" s="223"/>
      <c r="AC257" s="223"/>
      <c r="AF257" s="224"/>
      <c r="AG257" s="221"/>
      <c r="AH257" s="221"/>
      <c r="AI257" s="225"/>
      <c r="AJ257" s="221"/>
    </row>
    <row r="258" spans="25:36" s="222" customFormat="1" x14ac:dyDescent="0.35">
      <c r="Y258" s="221"/>
      <c r="AA258" s="221"/>
      <c r="AB258" s="223"/>
      <c r="AC258" s="223"/>
      <c r="AF258" s="224"/>
      <c r="AG258" s="221"/>
      <c r="AH258" s="221"/>
      <c r="AI258" s="225"/>
      <c r="AJ258" s="221"/>
    </row>
    <row r="259" spans="25:36" s="222" customFormat="1" x14ac:dyDescent="0.35">
      <c r="Y259" s="221"/>
      <c r="AA259" s="221"/>
      <c r="AB259" s="223"/>
      <c r="AC259" s="223"/>
      <c r="AF259" s="224"/>
      <c r="AG259" s="221"/>
      <c r="AH259" s="221"/>
      <c r="AI259" s="225"/>
      <c r="AJ259" s="221"/>
    </row>
    <row r="260" spans="25:36" s="222" customFormat="1" x14ac:dyDescent="0.35">
      <c r="Y260" s="221"/>
      <c r="AA260" s="221"/>
      <c r="AB260" s="223"/>
      <c r="AC260" s="223"/>
      <c r="AF260" s="224"/>
      <c r="AG260" s="221"/>
      <c r="AH260" s="221"/>
      <c r="AI260" s="225"/>
      <c r="AJ260" s="221"/>
    </row>
    <row r="261" spans="25:36" s="222" customFormat="1" x14ac:dyDescent="0.35">
      <c r="Y261" s="221"/>
      <c r="AA261" s="221"/>
      <c r="AB261" s="223"/>
      <c r="AC261" s="223"/>
      <c r="AF261" s="224"/>
      <c r="AG261" s="221"/>
      <c r="AH261" s="221"/>
      <c r="AI261" s="225"/>
      <c r="AJ261" s="221"/>
    </row>
    <row r="262" spans="25:36" s="222" customFormat="1" x14ac:dyDescent="0.35">
      <c r="Y262" s="221"/>
      <c r="AA262" s="221"/>
      <c r="AB262" s="223"/>
      <c r="AC262" s="223"/>
      <c r="AF262" s="224"/>
      <c r="AG262" s="221"/>
      <c r="AH262" s="221"/>
      <c r="AI262" s="225"/>
      <c r="AJ262" s="221"/>
    </row>
    <row r="263" spans="25:36" s="222" customFormat="1" x14ac:dyDescent="0.35">
      <c r="Y263" s="221"/>
      <c r="AA263" s="221"/>
      <c r="AB263" s="223"/>
      <c r="AC263" s="223"/>
      <c r="AF263" s="224"/>
      <c r="AG263" s="221"/>
      <c r="AH263" s="221"/>
      <c r="AI263" s="225"/>
      <c r="AJ263" s="221"/>
    </row>
    <row r="264" spans="25:36" s="222" customFormat="1" x14ac:dyDescent="0.35">
      <c r="Y264" s="221"/>
      <c r="AA264" s="221"/>
      <c r="AB264" s="223"/>
      <c r="AC264" s="223"/>
      <c r="AF264" s="224"/>
      <c r="AG264" s="221"/>
      <c r="AH264" s="221"/>
      <c r="AI264" s="225"/>
      <c r="AJ264" s="221"/>
    </row>
    <row r="265" spans="25:36" s="222" customFormat="1" x14ac:dyDescent="0.35">
      <c r="Y265" s="221"/>
      <c r="AA265" s="221"/>
      <c r="AB265" s="223"/>
      <c r="AC265" s="223"/>
      <c r="AF265" s="224"/>
      <c r="AG265" s="221"/>
      <c r="AH265" s="221"/>
      <c r="AI265" s="225"/>
      <c r="AJ265" s="221"/>
    </row>
    <row r="266" spans="25:36" s="222" customFormat="1" x14ac:dyDescent="0.35">
      <c r="Y266" s="221"/>
      <c r="AA266" s="221"/>
      <c r="AB266" s="223"/>
      <c r="AC266" s="223"/>
      <c r="AF266" s="224"/>
      <c r="AG266" s="221"/>
      <c r="AH266" s="221"/>
      <c r="AI266" s="225"/>
      <c r="AJ266" s="221"/>
    </row>
    <row r="267" spans="25:36" s="222" customFormat="1" x14ac:dyDescent="0.35">
      <c r="Y267" s="221"/>
      <c r="AA267" s="221"/>
      <c r="AB267" s="223"/>
      <c r="AC267" s="223"/>
      <c r="AF267" s="224"/>
      <c r="AG267" s="221"/>
      <c r="AH267" s="221"/>
      <c r="AI267" s="225"/>
      <c r="AJ267" s="221"/>
    </row>
    <row r="268" spans="25:36" s="222" customFormat="1" x14ac:dyDescent="0.35">
      <c r="Y268" s="221"/>
      <c r="AA268" s="221"/>
      <c r="AB268" s="223"/>
      <c r="AC268" s="223"/>
      <c r="AF268" s="224"/>
      <c r="AG268" s="221"/>
      <c r="AH268" s="221"/>
      <c r="AI268" s="225"/>
      <c r="AJ268" s="221"/>
    </row>
    <row r="269" spans="25:36" s="222" customFormat="1" x14ac:dyDescent="0.35">
      <c r="Y269" s="221"/>
      <c r="AA269" s="221"/>
      <c r="AB269" s="223"/>
      <c r="AC269" s="223"/>
      <c r="AF269" s="224"/>
      <c r="AG269" s="221"/>
      <c r="AH269" s="221"/>
      <c r="AI269" s="225"/>
      <c r="AJ269" s="221"/>
    </row>
    <row r="270" spans="25:36" s="222" customFormat="1" x14ac:dyDescent="0.35">
      <c r="Y270" s="221"/>
      <c r="AA270" s="221"/>
      <c r="AB270" s="223"/>
      <c r="AC270" s="223"/>
      <c r="AF270" s="224"/>
      <c r="AG270" s="221"/>
      <c r="AH270" s="221"/>
      <c r="AI270" s="225"/>
      <c r="AJ270" s="221"/>
    </row>
    <row r="271" spans="25:36" s="222" customFormat="1" x14ac:dyDescent="0.35">
      <c r="Y271" s="221"/>
      <c r="AA271" s="221"/>
      <c r="AB271" s="223"/>
      <c r="AC271" s="223"/>
      <c r="AF271" s="224"/>
      <c r="AG271" s="221"/>
      <c r="AH271" s="221"/>
      <c r="AI271" s="225"/>
      <c r="AJ271" s="221"/>
    </row>
    <row r="272" spans="25:36" s="222" customFormat="1" x14ac:dyDescent="0.35">
      <c r="Y272" s="221"/>
      <c r="AA272" s="221"/>
      <c r="AB272" s="223"/>
      <c r="AC272" s="223"/>
      <c r="AF272" s="224"/>
      <c r="AG272" s="221"/>
      <c r="AH272" s="221"/>
      <c r="AI272" s="225"/>
      <c r="AJ272" s="221"/>
    </row>
    <row r="273" spans="25:36" s="222" customFormat="1" x14ac:dyDescent="0.35">
      <c r="Y273" s="221"/>
      <c r="AA273" s="221"/>
      <c r="AB273" s="223"/>
      <c r="AC273" s="223"/>
      <c r="AF273" s="224"/>
      <c r="AG273" s="221"/>
      <c r="AH273" s="221"/>
      <c r="AI273" s="225"/>
      <c r="AJ273" s="221"/>
    </row>
    <row r="274" spans="25:36" s="222" customFormat="1" x14ac:dyDescent="0.35">
      <c r="Y274" s="221"/>
      <c r="AA274" s="221"/>
      <c r="AB274" s="223"/>
      <c r="AC274" s="223"/>
      <c r="AF274" s="224"/>
      <c r="AG274" s="221"/>
      <c r="AH274" s="221"/>
      <c r="AI274" s="225"/>
      <c r="AJ274" s="221"/>
    </row>
    <row r="275" spans="25:36" s="222" customFormat="1" x14ac:dyDescent="0.35">
      <c r="Y275" s="221"/>
      <c r="AA275" s="221"/>
      <c r="AB275" s="223"/>
      <c r="AC275" s="223"/>
      <c r="AF275" s="224"/>
      <c r="AG275" s="221"/>
      <c r="AH275" s="221"/>
      <c r="AI275" s="225"/>
      <c r="AJ275" s="221"/>
    </row>
    <row r="276" spans="25:36" s="222" customFormat="1" x14ac:dyDescent="0.35">
      <c r="Y276" s="221"/>
      <c r="AA276" s="221"/>
      <c r="AB276" s="223"/>
      <c r="AC276" s="223"/>
      <c r="AF276" s="224"/>
      <c r="AG276" s="221"/>
      <c r="AH276" s="221"/>
      <c r="AI276" s="225"/>
      <c r="AJ276" s="221"/>
    </row>
    <row r="277" spans="25:36" s="222" customFormat="1" x14ac:dyDescent="0.35">
      <c r="Y277" s="221"/>
      <c r="AA277" s="221"/>
      <c r="AB277" s="223"/>
      <c r="AC277" s="223"/>
      <c r="AF277" s="224"/>
      <c r="AG277" s="221"/>
      <c r="AH277" s="221"/>
      <c r="AI277" s="225"/>
      <c r="AJ277" s="221"/>
    </row>
    <row r="278" spans="25:36" s="222" customFormat="1" x14ac:dyDescent="0.35">
      <c r="Y278" s="221"/>
      <c r="AA278" s="221"/>
      <c r="AB278" s="223"/>
      <c r="AC278" s="223"/>
      <c r="AF278" s="224"/>
      <c r="AG278" s="221"/>
      <c r="AH278" s="221"/>
      <c r="AI278" s="225"/>
      <c r="AJ278" s="221"/>
    </row>
    <row r="279" spans="25:36" s="222" customFormat="1" x14ac:dyDescent="0.35">
      <c r="Y279" s="221"/>
      <c r="AA279" s="221"/>
      <c r="AB279" s="223"/>
      <c r="AC279" s="223"/>
      <c r="AF279" s="224"/>
      <c r="AG279" s="221"/>
      <c r="AH279" s="221"/>
      <c r="AI279" s="225"/>
      <c r="AJ279" s="221"/>
    </row>
    <row r="280" spans="25:36" s="222" customFormat="1" x14ac:dyDescent="0.35">
      <c r="Y280" s="221"/>
      <c r="AA280" s="221"/>
      <c r="AB280" s="223"/>
      <c r="AC280" s="223"/>
      <c r="AF280" s="224"/>
      <c r="AG280" s="221"/>
      <c r="AH280" s="221"/>
      <c r="AI280" s="225"/>
      <c r="AJ280" s="221"/>
    </row>
    <row r="281" spans="25:36" s="222" customFormat="1" x14ac:dyDescent="0.35">
      <c r="Y281" s="221"/>
      <c r="AA281" s="221"/>
      <c r="AB281" s="223"/>
      <c r="AC281" s="223"/>
      <c r="AF281" s="224"/>
      <c r="AG281" s="221"/>
      <c r="AH281" s="221"/>
      <c r="AI281" s="225"/>
      <c r="AJ281" s="221"/>
    </row>
    <row r="282" spans="25:36" s="222" customFormat="1" x14ac:dyDescent="0.35">
      <c r="Y282" s="221"/>
      <c r="AA282" s="221"/>
      <c r="AB282" s="223"/>
      <c r="AC282" s="223"/>
      <c r="AF282" s="224"/>
      <c r="AG282" s="221"/>
      <c r="AH282" s="221"/>
      <c r="AI282" s="225"/>
      <c r="AJ282" s="221"/>
    </row>
    <row r="283" spans="25:36" s="222" customFormat="1" x14ac:dyDescent="0.35">
      <c r="Y283" s="221"/>
      <c r="AA283" s="221"/>
      <c r="AB283" s="223"/>
      <c r="AC283" s="223"/>
      <c r="AF283" s="224"/>
      <c r="AG283" s="221"/>
      <c r="AH283" s="221"/>
      <c r="AI283" s="225"/>
      <c r="AJ283" s="221"/>
    </row>
    <row r="284" spans="25:36" s="222" customFormat="1" x14ac:dyDescent="0.35">
      <c r="Y284" s="221"/>
      <c r="AA284" s="221"/>
      <c r="AB284" s="223"/>
      <c r="AC284" s="223"/>
      <c r="AF284" s="224"/>
      <c r="AG284" s="221"/>
      <c r="AH284" s="221"/>
      <c r="AI284" s="225"/>
      <c r="AJ284" s="221"/>
    </row>
    <row r="285" spans="25:36" s="222" customFormat="1" x14ac:dyDescent="0.35">
      <c r="Y285" s="221"/>
      <c r="AA285" s="221"/>
      <c r="AB285" s="223"/>
      <c r="AC285" s="223"/>
      <c r="AF285" s="224"/>
      <c r="AG285" s="221"/>
      <c r="AH285" s="221"/>
      <c r="AI285" s="225"/>
      <c r="AJ285" s="221"/>
    </row>
    <row r="286" spans="25:36" s="222" customFormat="1" x14ac:dyDescent="0.35">
      <c r="Y286" s="221"/>
      <c r="AA286" s="221"/>
      <c r="AB286" s="223"/>
      <c r="AC286" s="223"/>
      <c r="AF286" s="224"/>
      <c r="AG286" s="221"/>
      <c r="AH286" s="221"/>
      <c r="AI286" s="225"/>
      <c r="AJ286" s="221"/>
    </row>
    <row r="287" spans="25:36" s="222" customFormat="1" x14ac:dyDescent="0.35">
      <c r="Y287" s="221"/>
      <c r="AA287" s="221"/>
      <c r="AB287" s="223"/>
      <c r="AC287" s="223"/>
      <c r="AF287" s="224"/>
      <c r="AG287" s="221"/>
      <c r="AH287" s="221"/>
      <c r="AI287" s="225"/>
      <c r="AJ287" s="221"/>
    </row>
    <row r="288" spans="25:36" s="222" customFormat="1" x14ac:dyDescent="0.35">
      <c r="Y288" s="221"/>
      <c r="AA288" s="221"/>
      <c r="AB288" s="223"/>
      <c r="AC288" s="223"/>
      <c r="AF288" s="224"/>
      <c r="AG288" s="221"/>
      <c r="AH288" s="221"/>
      <c r="AI288" s="225"/>
      <c r="AJ288" s="221"/>
    </row>
    <row r="289" spans="25:36" s="222" customFormat="1" x14ac:dyDescent="0.35">
      <c r="Y289" s="221"/>
      <c r="AA289" s="221"/>
      <c r="AB289" s="223"/>
      <c r="AC289" s="223"/>
      <c r="AF289" s="224"/>
      <c r="AG289" s="221"/>
      <c r="AH289" s="221"/>
      <c r="AI289" s="225"/>
      <c r="AJ289" s="221"/>
    </row>
    <row r="290" spans="25:36" s="222" customFormat="1" x14ac:dyDescent="0.35">
      <c r="Y290" s="221"/>
      <c r="AA290" s="221"/>
      <c r="AB290" s="223"/>
      <c r="AC290" s="223"/>
      <c r="AF290" s="224"/>
      <c r="AG290" s="221"/>
      <c r="AH290" s="221"/>
      <c r="AI290" s="225"/>
      <c r="AJ290" s="221"/>
    </row>
    <row r="291" spans="25:36" s="222" customFormat="1" x14ac:dyDescent="0.35">
      <c r="Y291" s="221"/>
      <c r="AA291" s="221"/>
      <c r="AB291" s="223"/>
      <c r="AC291" s="223"/>
      <c r="AF291" s="224"/>
      <c r="AG291" s="221"/>
      <c r="AH291" s="221"/>
      <c r="AI291" s="225"/>
      <c r="AJ291" s="221"/>
    </row>
    <row r="292" spans="25:36" s="222" customFormat="1" x14ac:dyDescent="0.35">
      <c r="Y292" s="221"/>
      <c r="AA292" s="221"/>
      <c r="AB292" s="223"/>
      <c r="AC292" s="223"/>
      <c r="AF292" s="224"/>
      <c r="AG292" s="221"/>
      <c r="AH292" s="221"/>
      <c r="AI292" s="225"/>
      <c r="AJ292" s="221"/>
    </row>
    <row r="293" spans="25:36" s="222" customFormat="1" x14ac:dyDescent="0.35">
      <c r="Y293" s="221"/>
      <c r="AA293" s="221"/>
      <c r="AB293" s="223"/>
      <c r="AC293" s="223"/>
      <c r="AF293" s="224"/>
      <c r="AG293" s="221"/>
      <c r="AH293" s="221"/>
      <c r="AI293" s="225"/>
      <c r="AJ293" s="221"/>
    </row>
    <row r="294" spans="25:36" s="222" customFormat="1" x14ac:dyDescent="0.35">
      <c r="Y294" s="221"/>
      <c r="AA294" s="221"/>
      <c r="AB294" s="223"/>
      <c r="AC294" s="223"/>
      <c r="AF294" s="224"/>
      <c r="AG294" s="221"/>
      <c r="AH294" s="221"/>
      <c r="AI294" s="225"/>
      <c r="AJ294" s="221"/>
    </row>
    <row r="295" spans="25:36" s="222" customFormat="1" x14ac:dyDescent="0.35">
      <c r="Y295" s="221"/>
      <c r="AA295" s="221"/>
      <c r="AB295" s="223"/>
      <c r="AC295" s="223"/>
      <c r="AF295" s="224"/>
      <c r="AG295" s="221"/>
      <c r="AH295" s="221"/>
      <c r="AI295" s="225"/>
      <c r="AJ295" s="221"/>
    </row>
    <row r="296" spans="25:36" s="222" customFormat="1" x14ac:dyDescent="0.35">
      <c r="Y296" s="221"/>
      <c r="AA296" s="221"/>
      <c r="AB296" s="223"/>
      <c r="AC296" s="223"/>
      <c r="AF296" s="224"/>
      <c r="AG296" s="221"/>
      <c r="AH296" s="221"/>
      <c r="AI296" s="225"/>
      <c r="AJ296" s="221"/>
    </row>
    <row r="297" spans="25:36" s="222" customFormat="1" x14ac:dyDescent="0.35">
      <c r="Y297" s="221"/>
      <c r="AA297" s="221"/>
      <c r="AB297" s="223"/>
      <c r="AC297" s="223"/>
      <c r="AF297" s="224"/>
      <c r="AG297" s="221"/>
      <c r="AH297" s="221"/>
      <c r="AI297" s="225"/>
      <c r="AJ297" s="221"/>
    </row>
    <row r="298" spans="25:36" s="222" customFormat="1" x14ac:dyDescent="0.35">
      <c r="Y298" s="221"/>
      <c r="AA298" s="221"/>
      <c r="AB298" s="223"/>
      <c r="AC298" s="223"/>
      <c r="AF298" s="224"/>
      <c r="AG298" s="221"/>
      <c r="AH298" s="221"/>
      <c r="AI298" s="225"/>
      <c r="AJ298" s="221"/>
    </row>
    <row r="299" spans="25:36" s="222" customFormat="1" x14ac:dyDescent="0.35">
      <c r="Y299" s="221"/>
      <c r="AA299" s="221"/>
      <c r="AB299" s="223"/>
      <c r="AC299" s="223"/>
      <c r="AF299" s="224"/>
      <c r="AG299" s="221"/>
      <c r="AH299" s="221"/>
      <c r="AI299" s="225"/>
      <c r="AJ299" s="221"/>
    </row>
    <row r="300" spans="25:36" s="222" customFormat="1" x14ac:dyDescent="0.35">
      <c r="Y300" s="221"/>
      <c r="AA300" s="221"/>
      <c r="AB300" s="223"/>
      <c r="AC300" s="223"/>
      <c r="AF300" s="224"/>
      <c r="AG300" s="221"/>
      <c r="AH300" s="221"/>
      <c r="AI300" s="225"/>
      <c r="AJ300" s="221"/>
    </row>
    <row r="301" spans="25:36" s="222" customFormat="1" x14ac:dyDescent="0.35">
      <c r="Y301" s="221"/>
      <c r="AA301" s="221"/>
      <c r="AB301" s="223"/>
      <c r="AC301" s="223"/>
      <c r="AF301" s="224"/>
      <c r="AG301" s="221"/>
      <c r="AH301" s="221"/>
      <c r="AI301" s="225"/>
      <c r="AJ301" s="221"/>
    </row>
    <row r="302" spans="25:36" s="222" customFormat="1" x14ac:dyDescent="0.35">
      <c r="Y302" s="221"/>
      <c r="AA302" s="221"/>
      <c r="AB302" s="223"/>
      <c r="AC302" s="223"/>
      <c r="AF302" s="224"/>
      <c r="AG302" s="221"/>
      <c r="AH302" s="221"/>
      <c r="AI302" s="225"/>
      <c r="AJ302" s="221"/>
    </row>
    <row r="303" spans="25:36" s="222" customFormat="1" x14ac:dyDescent="0.35">
      <c r="Y303" s="221"/>
      <c r="AA303" s="221"/>
      <c r="AB303" s="223"/>
      <c r="AC303" s="223"/>
      <c r="AF303" s="224"/>
      <c r="AG303" s="221"/>
      <c r="AH303" s="221"/>
      <c r="AI303" s="225"/>
      <c r="AJ303" s="221"/>
    </row>
    <row r="304" spans="25:36" s="222" customFormat="1" x14ac:dyDescent="0.35">
      <c r="Y304" s="221"/>
      <c r="AA304" s="221"/>
      <c r="AB304" s="223"/>
      <c r="AC304" s="223"/>
      <c r="AF304" s="224"/>
      <c r="AG304" s="221"/>
      <c r="AH304" s="221"/>
      <c r="AI304" s="225"/>
      <c r="AJ304" s="221"/>
    </row>
    <row r="305" spans="25:36" s="222" customFormat="1" x14ac:dyDescent="0.35">
      <c r="Y305" s="221"/>
      <c r="AA305" s="221"/>
      <c r="AB305" s="223"/>
      <c r="AC305" s="223"/>
      <c r="AF305" s="224"/>
      <c r="AG305" s="221"/>
      <c r="AH305" s="221"/>
      <c r="AI305" s="225"/>
      <c r="AJ305" s="221"/>
    </row>
    <row r="306" spans="25:36" s="222" customFormat="1" x14ac:dyDescent="0.35">
      <c r="Y306" s="221"/>
      <c r="AA306" s="221"/>
      <c r="AB306" s="223"/>
      <c r="AC306" s="223"/>
      <c r="AF306" s="224"/>
      <c r="AG306" s="221"/>
      <c r="AH306" s="221"/>
      <c r="AI306" s="225"/>
      <c r="AJ306" s="221"/>
    </row>
    <row r="307" spans="25:36" s="222" customFormat="1" x14ac:dyDescent="0.35">
      <c r="Y307" s="221"/>
      <c r="AA307" s="221"/>
      <c r="AB307" s="223"/>
      <c r="AC307" s="223"/>
      <c r="AF307" s="224"/>
      <c r="AG307" s="221"/>
      <c r="AH307" s="221"/>
      <c r="AI307" s="225"/>
      <c r="AJ307" s="221"/>
    </row>
    <row r="308" spans="25:36" s="222" customFormat="1" x14ac:dyDescent="0.35">
      <c r="Y308" s="221"/>
      <c r="AA308" s="221"/>
      <c r="AB308" s="223"/>
      <c r="AC308" s="223"/>
      <c r="AF308" s="224"/>
      <c r="AG308" s="221"/>
      <c r="AH308" s="221"/>
      <c r="AI308" s="225"/>
      <c r="AJ308" s="221"/>
    </row>
    <row r="309" spans="25:36" s="222" customFormat="1" x14ac:dyDescent="0.35">
      <c r="Y309" s="221"/>
      <c r="AA309" s="221"/>
      <c r="AB309" s="223"/>
      <c r="AC309" s="223"/>
      <c r="AF309" s="224"/>
      <c r="AG309" s="221"/>
      <c r="AH309" s="221"/>
      <c r="AI309" s="225"/>
      <c r="AJ309" s="221"/>
    </row>
    <row r="310" spans="25:36" s="222" customFormat="1" x14ac:dyDescent="0.35">
      <c r="Y310" s="221"/>
      <c r="AA310" s="221"/>
      <c r="AB310" s="223"/>
      <c r="AC310" s="223"/>
      <c r="AF310" s="224"/>
      <c r="AG310" s="221"/>
      <c r="AH310" s="221"/>
      <c r="AI310" s="225"/>
      <c r="AJ310" s="221"/>
    </row>
    <row r="311" spans="25:36" s="222" customFormat="1" x14ac:dyDescent="0.35">
      <c r="Y311" s="221"/>
      <c r="AA311" s="221"/>
      <c r="AB311" s="223"/>
      <c r="AC311" s="223"/>
      <c r="AF311" s="224"/>
      <c r="AG311" s="221"/>
      <c r="AH311" s="221"/>
      <c r="AI311" s="225"/>
      <c r="AJ311" s="221"/>
    </row>
    <row r="312" spans="25:36" s="222" customFormat="1" x14ac:dyDescent="0.35">
      <c r="Y312" s="221"/>
      <c r="AA312" s="221"/>
      <c r="AB312" s="223"/>
      <c r="AC312" s="223"/>
      <c r="AF312" s="224"/>
      <c r="AG312" s="221"/>
      <c r="AH312" s="221"/>
      <c r="AI312" s="225"/>
      <c r="AJ312" s="221"/>
    </row>
    <row r="313" spans="25:36" s="222" customFormat="1" x14ac:dyDescent="0.35">
      <c r="Y313" s="221"/>
      <c r="AA313" s="221"/>
      <c r="AB313" s="223"/>
      <c r="AC313" s="223"/>
      <c r="AF313" s="224"/>
      <c r="AG313" s="221"/>
      <c r="AH313" s="221"/>
      <c r="AI313" s="225"/>
      <c r="AJ313" s="221"/>
    </row>
    <row r="314" spans="25:36" s="222" customFormat="1" x14ac:dyDescent="0.35">
      <c r="Y314" s="221"/>
      <c r="AA314" s="221"/>
      <c r="AB314" s="223"/>
      <c r="AC314" s="223"/>
      <c r="AF314" s="224"/>
      <c r="AG314" s="221"/>
      <c r="AH314" s="221"/>
      <c r="AI314" s="225"/>
      <c r="AJ314" s="221"/>
    </row>
    <row r="315" spans="25:36" s="222" customFormat="1" x14ac:dyDescent="0.35">
      <c r="Y315" s="221"/>
      <c r="AA315" s="221"/>
      <c r="AB315" s="223"/>
      <c r="AC315" s="223"/>
      <c r="AF315" s="224"/>
      <c r="AG315" s="221"/>
      <c r="AH315" s="221"/>
      <c r="AI315" s="225"/>
      <c r="AJ315" s="221"/>
    </row>
    <row r="316" spans="25:36" s="222" customFormat="1" x14ac:dyDescent="0.35">
      <c r="Y316" s="221"/>
      <c r="AA316" s="221"/>
      <c r="AB316" s="223"/>
      <c r="AC316" s="223"/>
      <c r="AF316" s="224"/>
      <c r="AG316" s="221"/>
      <c r="AH316" s="221"/>
      <c r="AI316" s="225"/>
      <c r="AJ316" s="221"/>
    </row>
    <row r="317" spans="25:36" s="222" customFormat="1" x14ac:dyDescent="0.35">
      <c r="Y317" s="221"/>
      <c r="AA317" s="221"/>
      <c r="AB317" s="223"/>
      <c r="AC317" s="223"/>
      <c r="AF317" s="224"/>
      <c r="AG317" s="221"/>
      <c r="AH317" s="221"/>
      <c r="AI317" s="225"/>
      <c r="AJ317" s="221"/>
    </row>
    <row r="318" spans="25:36" s="222" customFormat="1" x14ac:dyDescent="0.35">
      <c r="Y318" s="221"/>
      <c r="AA318" s="221"/>
      <c r="AB318" s="223"/>
      <c r="AC318" s="223"/>
      <c r="AF318" s="224"/>
      <c r="AG318" s="221"/>
      <c r="AH318" s="221"/>
      <c r="AI318" s="225"/>
      <c r="AJ318" s="221"/>
    </row>
    <row r="319" spans="25:36" s="222" customFormat="1" x14ac:dyDescent="0.35">
      <c r="Y319" s="221"/>
      <c r="AA319" s="221"/>
      <c r="AB319" s="223"/>
      <c r="AC319" s="223"/>
      <c r="AF319" s="224"/>
      <c r="AG319" s="221"/>
      <c r="AH319" s="221"/>
      <c r="AI319" s="225"/>
      <c r="AJ319" s="221"/>
    </row>
    <row r="320" spans="25:36" s="222" customFormat="1" x14ac:dyDescent="0.35">
      <c r="Y320" s="221"/>
      <c r="AA320" s="221"/>
      <c r="AB320" s="223"/>
      <c r="AC320" s="223"/>
      <c r="AF320" s="224"/>
      <c r="AG320" s="221"/>
      <c r="AH320" s="221"/>
      <c r="AI320" s="225"/>
      <c r="AJ320" s="221"/>
    </row>
    <row r="321" spans="25:36" s="222" customFormat="1" x14ac:dyDescent="0.35">
      <c r="Y321" s="221"/>
      <c r="AA321" s="221"/>
      <c r="AB321" s="223"/>
      <c r="AC321" s="223"/>
      <c r="AF321" s="224"/>
      <c r="AG321" s="221"/>
      <c r="AH321" s="221"/>
      <c r="AI321" s="225"/>
      <c r="AJ321" s="221"/>
    </row>
    <row r="322" spans="25:36" s="222" customFormat="1" x14ac:dyDescent="0.35">
      <c r="Y322" s="221"/>
      <c r="AA322" s="221"/>
      <c r="AB322" s="223"/>
      <c r="AC322" s="223"/>
      <c r="AF322" s="224"/>
      <c r="AG322" s="221"/>
      <c r="AH322" s="221"/>
      <c r="AI322" s="225"/>
      <c r="AJ322" s="221"/>
    </row>
    <row r="323" spans="25:36" s="222" customFormat="1" x14ac:dyDescent="0.35">
      <c r="Y323" s="221"/>
      <c r="AA323" s="221"/>
      <c r="AB323" s="223"/>
      <c r="AC323" s="223"/>
      <c r="AF323" s="224"/>
      <c r="AG323" s="221"/>
      <c r="AH323" s="221"/>
      <c r="AI323" s="225"/>
      <c r="AJ323" s="221"/>
    </row>
    <row r="324" spans="25:36" s="222" customFormat="1" x14ac:dyDescent="0.35">
      <c r="Y324" s="221"/>
      <c r="AA324" s="221"/>
      <c r="AB324" s="223"/>
      <c r="AC324" s="223"/>
      <c r="AF324" s="224"/>
      <c r="AG324" s="221"/>
      <c r="AH324" s="221"/>
      <c r="AI324" s="225"/>
      <c r="AJ324" s="221"/>
    </row>
    <row r="325" spans="25:36" s="222" customFormat="1" x14ac:dyDescent="0.35">
      <c r="Y325" s="221"/>
      <c r="AA325" s="221"/>
      <c r="AB325" s="223"/>
      <c r="AC325" s="223"/>
      <c r="AF325" s="224"/>
      <c r="AG325" s="221"/>
      <c r="AH325" s="221"/>
      <c r="AI325" s="225"/>
      <c r="AJ325" s="221"/>
    </row>
    <row r="326" spans="25:36" s="222" customFormat="1" x14ac:dyDescent="0.35">
      <c r="Y326" s="221"/>
      <c r="AA326" s="221"/>
      <c r="AB326" s="223"/>
      <c r="AC326" s="223"/>
      <c r="AF326" s="224"/>
      <c r="AG326" s="221"/>
      <c r="AH326" s="221"/>
      <c r="AI326" s="225"/>
      <c r="AJ326" s="221"/>
    </row>
    <row r="327" spans="25:36" s="222" customFormat="1" x14ac:dyDescent="0.35">
      <c r="Y327" s="221"/>
      <c r="AA327" s="221"/>
      <c r="AB327" s="223"/>
      <c r="AC327" s="223"/>
      <c r="AF327" s="224"/>
      <c r="AG327" s="221"/>
      <c r="AH327" s="221"/>
      <c r="AI327" s="225"/>
      <c r="AJ327" s="221"/>
    </row>
    <row r="328" spans="25:36" s="222" customFormat="1" x14ac:dyDescent="0.35">
      <c r="Y328" s="221"/>
      <c r="AA328" s="221"/>
      <c r="AB328" s="223"/>
      <c r="AC328" s="223"/>
      <c r="AF328" s="224"/>
      <c r="AG328" s="221"/>
      <c r="AH328" s="221"/>
      <c r="AI328" s="225"/>
      <c r="AJ328" s="221"/>
    </row>
    <row r="329" spans="25:36" s="222" customFormat="1" x14ac:dyDescent="0.35">
      <c r="Y329" s="221"/>
      <c r="AA329" s="221"/>
      <c r="AB329" s="223"/>
      <c r="AC329" s="223"/>
      <c r="AF329" s="224"/>
      <c r="AG329" s="221"/>
      <c r="AH329" s="221"/>
      <c r="AI329" s="225"/>
      <c r="AJ329" s="221"/>
    </row>
    <row r="330" spans="25:36" s="222" customFormat="1" x14ac:dyDescent="0.35">
      <c r="Y330" s="221"/>
      <c r="AA330" s="221"/>
      <c r="AB330" s="223"/>
      <c r="AC330" s="223"/>
      <c r="AF330" s="224"/>
      <c r="AG330" s="221"/>
      <c r="AH330" s="221"/>
      <c r="AI330" s="225"/>
      <c r="AJ330" s="221"/>
    </row>
    <row r="331" spans="25:36" s="222" customFormat="1" x14ac:dyDescent="0.35">
      <c r="Y331" s="221"/>
      <c r="AA331" s="221"/>
      <c r="AB331" s="223"/>
      <c r="AC331" s="223"/>
      <c r="AF331" s="224"/>
      <c r="AG331" s="221"/>
      <c r="AH331" s="221"/>
      <c r="AI331" s="225"/>
      <c r="AJ331" s="221"/>
    </row>
    <row r="332" spans="25:36" s="222" customFormat="1" x14ac:dyDescent="0.35">
      <c r="Y332" s="221"/>
      <c r="AA332" s="221"/>
      <c r="AB332" s="223"/>
      <c r="AC332" s="223"/>
      <c r="AF332" s="224"/>
      <c r="AG332" s="221"/>
      <c r="AH332" s="221"/>
      <c r="AI332" s="225"/>
      <c r="AJ332" s="221"/>
    </row>
    <row r="333" spans="25:36" s="222" customFormat="1" x14ac:dyDescent="0.35">
      <c r="Y333" s="221"/>
      <c r="AA333" s="221"/>
      <c r="AB333" s="223"/>
      <c r="AC333" s="223"/>
      <c r="AF333" s="224"/>
      <c r="AG333" s="221"/>
      <c r="AH333" s="221"/>
      <c r="AI333" s="225"/>
      <c r="AJ333" s="221"/>
    </row>
    <row r="334" spans="25:36" s="222" customFormat="1" x14ac:dyDescent="0.35">
      <c r="Y334" s="221"/>
      <c r="AA334" s="221"/>
      <c r="AB334" s="223"/>
      <c r="AC334" s="223"/>
      <c r="AF334" s="224"/>
      <c r="AG334" s="221"/>
      <c r="AH334" s="221"/>
      <c r="AI334" s="225"/>
      <c r="AJ334" s="221"/>
    </row>
    <row r="335" spans="25:36" s="222" customFormat="1" x14ac:dyDescent="0.35">
      <c r="Y335" s="221"/>
      <c r="AA335" s="221"/>
      <c r="AB335" s="223"/>
      <c r="AC335" s="223"/>
      <c r="AF335" s="224"/>
      <c r="AG335" s="221"/>
      <c r="AH335" s="221"/>
      <c r="AI335" s="225"/>
      <c r="AJ335" s="221"/>
    </row>
    <row r="336" spans="25:36" s="222" customFormat="1" x14ac:dyDescent="0.35">
      <c r="Y336" s="221"/>
      <c r="AA336" s="221"/>
      <c r="AB336" s="223"/>
      <c r="AC336" s="223"/>
      <c r="AF336" s="224"/>
      <c r="AG336" s="221"/>
      <c r="AH336" s="221"/>
      <c r="AI336" s="225"/>
      <c r="AJ336" s="221"/>
    </row>
    <row r="337" spans="25:36" s="222" customFormat="1" x14ac:dyDescent="0.35">
      <c r="Y337" s="221"/>
      <c r="AA337" s="221"/>
      <c r="AB337" s="223"/>
      <c r="AC337" s="223"/>
      <c r="AF337" s="224"/>
      <c r="AG337" s="221"/>
      <c r="AH337" s="221"/>
      <c r="AI337" s="225"/>
      <c r="AJ337" s="221"/>
    </row>
    <row r="338" spans="25:36" s="222" customFormat="1" x14ac:dyDescent="0.35">
      <c r="Y338" s="221"/>
      <c r="AA338" s="221"/>
      <c r="AB338" s="223"/>
      <c r="AC338" s="223"/>
      <c r="AF338" s="224"/>
      <c r="AG338" s="221"/>
      <c r="AH338" s="221"/>
      <c r="AI338" s="225"/>
      <c r="AJ338" s="221"/>
    </row>
    <row r="339" spans="25:36" s="222" customFormat="1" x14ac:dyDescent="0.35">
      <c r="Y339" s="221"/>
      <c r="AA339" s="221"/>
      <c r="AB339" s="223"/>
      <c r="AC339" s="223"/>
      <c r="AF339" s="224"/>
      <c r="AG339" s="221"/>
      <c r="AH339" s="221"/>
      <c r="AI339" s="225"/>
      <c r="AJ339" s="221"/>
    </row>
    <row r="340" spans="25:36" s="222" customFormat="1" x14ac:dyDescent="0.35">
      <c r="Y340" s="221"/>
      <c r="AA340" s="221"/>
      <c r="AB340" s="223"/>
      <c r="AC340" s="223"/>
      <c r="AF340" s="224"/>
      <c r="AG340" s="221"/>
      <c r="AH340" s="221"/>
      <c r="AI340" s="225"/>
      <c r="AJ340" s="221"/>
    </row>
    <row r="341" spans="25:36" s="222" customFormat="1" x14ac:dyDescent="0.35">
      <c r="Y341" s="221"/>
      <c r="AA341" s="221"/>
      <c r="AB341" s="223"/>
      <c r="AC341" s="223"/>
      <c r="AF341" s="224"/>
      <c r="AG341" s="221"/>
      <c r="AH341" s="221"/>
      <c r="AI341" s="225"/>
      <c r="AJ341" s="221"/>
    </row>
    <row r="342" spans="25:36" s="222" customFormat="1" x14ac:dyDescent="0.35">
      <c r="Y342" s="221"/>
      <c r="AA342" s="221"/>
      <c r="AB342" s="223"/>
      <c r="AC342" s="223"/>
      <c r="AF342" s="224"/>
      <c r="AG342" s="221"/>
      <c r="AH342" s="221"/>
      <c r="AI342" s="225"/>
      <c r="AJ342" s="221"/>
    </row>
    <row r="343" spans="25:36" s="222" customFormat="1" x14ac:dyDescent="0.35">
      <c r="Y343" s="221"/>
      <c r="AA343" s="221"/>
      <c r="AB343" s="223"/>
      <c r="AC343" s="223"/>
      <c r="AF343" s="224"/>
      <c r="AG343" s="221"/>
      <c r="AH343" s="221"/>
      <c r="AI343" s="225"/>
      <c r="AJ343" s="221"/>
    </row>
    <row r="344" spans="25:36" s="222" customFormat="1" x14ac:dyDescent="0.35">
      <c r="Y344" s="221"/>
      <c r="AA344" s="221"/>
      <c r="AB344" s="223"/>
      <c r="AC344" s="223"/>
      <c r="AF344" s="224"/>
      <c r="AG344" s="221"/>
      <c r="AH344" s="221"/>
      <c r="AI344" s="225"/>
      <c r="AJ344" s="221"/>
    </row>
    <row r="345" spans="25:36" s="222" customFormat="1" x14ac:dyDescent="0.35">
      <c r="Y345" s="221"/>
      <c r="AA345" s="221"/>
      <c r="AB345" s="223"/>
      <c r="AC345" s="223"/>
      <c r="AF345" s="224"/>
      <c r="AG345" s="221"/>
      <c r="AH345" s="221"/>
      <c r="AI345" s="225"/>
      <c r="AJ345" s="221"/>
    </row>
    <row r="346" spans="25:36" s="222" customFormat="1" x14ac:dyDescent="0.35">
      <c r="Y346" s="221"/>
      <c r="AA346" s="221"/>
      <c r="AB346" s="223"/>
      <c r="AC346" s="223"/>
      <c r="AF346" s="224"/>
      <c r="AG346" s="221"/>
      <c r="AH346" s="221"/>
      <c r="AI346" s="225"/>
      <c r="AJ346" s="221"/>
    </row>
    <row r="347" spans="25:36" s="222" customFormat="1" x14ac:dyDescent="0.35">
      <c r="Y347" s="221"/>
      <c r="AA347" s="221"/>
      <c r="AB347" s="223"/>
      <c r="AC347" s="223"/>
      <c r="AF347" s="224"/>
      <c r="AG347" s="221"/>
      <c r="AH347" s="221"/>
      <c r="AI347" s="225"/>
      <c r="AJ347" s="221"/>
    </row>
    <row r="348" spans="25:36" s="222" customFormat="1" x14ac:dyDescent="0.35">
      <c r="Y348" s="221"/>
      <c r="AA348" s="221"/>
      <c r="AB348" s="223"/>
      <c r="AC348" s="223"/>
      <c r="AF348" s="224"/>
      <c r="AG348" s="221"/>
      <c r="AH348" s="221"/>
      <c r="AI348" s="225"/>
      <c r="AJ348" s="221"/>
    </row>
    <row r="349" spans="25:36" s="222" customFormat="1" x14ac:dyDescent="0.35">
      <c r="Y349" s="221"/>
      <c r="AA349" s="221"/>
      <c r="AB349" s="223"/>
      <c r="AC349" s="223"/>
      <c r="AF349" s="224"/>
      <c r="AG349" s="221"/>
      <c r="AH349" s="221"/>
      <c r="AI349" s="225"/>
      <c r="AJ349" s="221"/>
    </row>
    <row r="350" spans="25:36" s="222" customFormat="1" x14ac:dyDescent="0.35">
      <c r="Y350" s="221"/>
      <c r="AA350" s="221"/>
      <c r="AB350" s="223"/>
      <c r="AC350" s="223"/>
      <c r="AF350" s="224"/>
      <c r="AG350" s="221"/>
      <c r="AH350" s="221"/>
      <c r="AI350" s="225"/>
      <c r="AJ350" s="221"/>
    </row>
    <row r="351" spans="25:36" s="222" customFormat="1" x14ac:dyDescent="0.35">
      <c r="Y351" s="221"/>
      <c r="AA351" s="221"/>
      <c r="AB351" s="223"/>
      <c r="AC351" s="223"/>
      <c r="AF351" s="224"/>
      <c r="AG351" s="221"/>
      <c r="AH351" s="221"/>
      <c r="AI351" s="225"/>
      <c r="AJ351" s="221"/>
    </row>
    <row r="352" spans="25:36" s="222" customFormat="1" x14ac:dyDescent="0.35">
      <c r="Y352" s="221"/>
      <c r="AA352" s="221"/>
      <c r="AB352" s="223"/>
      <c r="AC352" s="223"/>
      <c r="AF352" s="224"/>
      <c r="AG352" s="221"/>
      <c r="AH352" s="221"/>
      <c r="AI352" s="225"/>
      <c r="AJ352" s="221"/>
    </row>
    <row r="353" spans="25:36" s="222" customFormat="1" x14ac:dyDescent="0.35">
      <c r="Y353" s="221"/>
      <c r="AA353" s="221"/>
      <c r="AB353" s="223"/>
      <c r="AC353" s="223"/>
      <c r="AF353" s="224"/>
      <c r="AG353" s="221"/>
      <c r="AH353" s="221"/>
      <c r="AI353" s="225"/>
      <c r="AJ353" s="221"/>
    </row>
    <row r="354" spans="25:36" s="222" customFormat="1" x14ac:dyDescent="0.35">
      <c r="Y354" s="221"/>
      <c r="AA354" s="221"/>
      <c r="AB354" s="223"/>
      <c r="AC354" s="223"/>
      <c r="AF354" s="224"/>
      <c r="AG354" s="221"/>
      <c r="AH354" s="221"/>
      <c r="AI354" s="225"/>
      <c r="AJ354" s="221"/>
    </row>
    <row r="355" spans="25:36" s="222" customFormat="1" x14ac:dyDescent="0.35">
      <c r="Y355" s="221"/>
      <c r="AA355" s="221"/>
      <c r="AB355" s="223"/>
      <c r="AC355" s="223"/>
      <c r="AF355" s="224"/>
      <c r="AG355" s="221"/>
      <c r="AH355" s="221"/>
      <c r="AI355" s="225"/>
      <c r="AJ355" s="221"/>
    </row>
    <row r="356" spans="25:36" s="222" customFormat="1" x14ac:dyDescent="0.35">
      <c r="Y356" s="221"/>
      <c r="AA356" s="221"/>
      <c r="AB356" s="223"/>
      <c r="AC356" s="223"/>
      <c r="AF356" s="224"/>
      <c r="AG356" s="221"/>
      <c r="AH356" s="221"/>
      <c r="AI356" s="225"/>
      <c r="AJ356" s="221"/>
    </row>
    <row r="357" spans="25:36" s="222" customFormat="1" x14ac:dyDescent="0.35">
      <c r="Y357" s="221"/>
      <c r="AA357" s="221"/>
      <c r="AB357" s="223"/>
      <c r="AC357" s="223"/>
      <c r="AF357" s="224"/>
      <c r="AG357" s="221"/>
      <c r="AH357" s="221"/>
      <c r="AI357" s="225"/>
      <c r="AJ357" s="221"/>
    </row>
    <row r="358" spans="25:36" s="222" customFormat="1" x14ac:dyDescent="0.35">
      <c r="Y358" s="221"/>
      <c r="AA358" s="221"/>
      <c r="AB358" s="223"/>
      <c r="AC358" s="223"/>
      <c r="AF358" s="224"/>
      <c r="AG358" s="221"/>
      <c r="AH358" s="221"/>
      <c r="AI358" s="225"/>
      <c r="AJ358" s="221"/>
    </row>
    <row r="359" spans="25:36" s="222" customFormat="1" x14ac:dyDescent="0.35">
      <c r="Y359" s="221"/>
      <c r="AA359" s="221"/>
      <c r="AB359" s="223"/>
      <c r="AC359" s="223"/>
      <c r="AF359" s="224"/>
      <c r="AG359" s="221"/>
      <c r="AH359" s="221"/>
      <c r="AI359" s="225"/>
      <c r="AJ359" s="221"/>
    </row>
    <row r="360" spans="25:36" s="222" customFormat="1" x14ac:dyDescent="0.35">
      <c r="Y360" s="221"/>
      <c r="AA360" s="221"/>
      <c r="AB360" s="223"/>
      <c r="AC360" s="223"/>
      <c r="AF360" s="224"/>
      <c r="AG360" s="221"/>
      <c r="AH360" s="221"/>
      <c r="AI360" s="225"/>
      <c r="AJ360" s="221"/>
    </row>
    <row r="361" spans="25:36" s="222" customFormat="1" x14ac:dyDescent="0.35">
      <c r="Y361" s="221"/>
      <c r="AA361" s="221"/>
      <c r="AB361" s="223"/>
      <c r="AC361" s="223"/>
      <c r="AF361" s="224"/>
      <c r="AG361" s="221"/>
      <c r="AH361" s="221"/>
      <c r="AI361" s="225"/>
      <c r="AJ361" s="221"/>
    </row>
    <row r="362" spans="25:36" s="222" customFormat="1" x14ac:dyDescent="0.35">
      <c r="Y362" s="221"/>
      <c r="AA362" s="221"/>
      <c r="AB362" s="223"/>
      <c r="AC362" s="223"/>
      <c r="AF362" s="224"/>
      <c r="AG362" s="221"/>
      <c r="AH362" s="221"/>
      <c r="AI362" s="225"/>
      <c r="AJ362" s="221"/>
    </row>
    <row r="363" spans="25:36" s="222" customFormat="1" x14ac:dyDescent="0.35">
      <c r="Y363" s="221"/>
      <c r="AA363" s="221"/>
      <c r="AB363" s="223"/>
      <c r="AC363" s="223"/>
      <c r="AF363" s="224"/>
      <c r="AG363" s="221"/>
      <c r="AH363" s="221"/>
      <c r="AI363" s="225"/>
      <c r="AJ363" s="221"/>
    </row>
    <row r="364" spans="25:36" s="222" customFormat="1" x14ac:dyDescent="0.35">
      <c r="Y364" s="221"/>
      <c r="AA364" s="221"/>
      <c r="AB364" s="223"/>
      <c r="AC364" s="223"/>
      <c r="AF364" s="224"/>
      <c r="AG364" s="221"/>
      <c r="AH364" s="221"/>
      <c r="AI364" s="225"/>
      <c r="AJ364" s="221"/>
    </row>
    <row r="365" spans="25:36" s="222" customFormat="1" x14ac:dyDescent="0.35">
      <c r="Y365" s="221"/>
      <c r="AA365" s="221"/>
      <c r="AB365" s="223"/>
      <c r="AC365" s="223"/>
      <c r="AF365" s="224"/>
      <c r="AG365" s="221"/>
      <c r="AH365" s="221"/>
      <c r="AI365" s="225"/>
      <c r="AJ365" s="221"/>
    </row>
    <row r="366" spans="25:36" s="222" customFormat="1" x14ac:dyDescent="0.35">
      <c r="Y366" s="221"/>
      <c r="AA366" s="221"/>
      <c r="AB366" s="223"/>
      <c r="AC366" s="223"/>
      <c r="AF366" s="224"/>
      <c r="AG366" s="221"/>
      <c r="AH366" s="221"/>
      <c r="AI366" s="225"/>
      <c r="AJ366" s="221"/>
    </row>
    <row r="367" spans="25:36" s="222" customFormat="1" x14ac:dyDescent="0.35">
      <c r="Y367" s="221"/>
      <c r="AA367" s="221"/>
      <c r="AB367" s="223"/>
      <c r="AC367" s="223"/>
      <c r="AF367" s="224"/>
      <c r="AG367" s="221"/>
      <c r="AH367" s="221"/>
      <c r="AI367" s="225"/>
      <c r="AJ367" s="221"/>
    </row>
    <row r="368" spans="25:36" s="222" customFormat="1" x14ac:dyDescent="0.35">
      <c r="Y368" s="221"/>
      <c r="AA368" s="221"/>
      <c r="AB368" s="223"/>
      <c r="AC368" s="223"/>
      <c r="AF368" s="224"/>
      <c r="AG368" s="221"/>
      <c r="AH368" s="221"/>
      <c r="AI368" s="225"/>
      <c r="AJ368" s="221"/>
    </row>
    <row r="369" spans="25:36" s="222" customFormat="1" x14ac:dyDescent="0.35">
      <c r="Y369" s="221"/>
      <c r="AA369" s="221"/>
      <c r="AB369" s="223"/>
      <c r="AC369" s="223"/>
      <c r="AF369" s="224"/>
      <c r="AG369" s="221"/>
      <c r="AH369" s="221"/>
      <c r="AI369" s="225"/>
      <c r="AJ369" s="221"/>
    </row>
    <row r="370" spans="25:36" s="222" customFormat="1" x14ac:dyDescent="0.35">
      <c r="Y370" s="221"/>
      <c r="AA370" s="221"/>
      <c r="AB370" s="223"/>
      <c r="AC370" s="223"/>
      <c r="AF370" s="224"/>
      <c r="AG370" s="221"/>
      <c r="AH370" s="221"/>
      <c r="AI370" s="225"/>
      <c r="AJ370" s="221"/>
    </row>
    <row r="371" spans="25:36" s="222" customFormat="1" x14ac:dyDescent="0.35">
      <c r="Y371" s="221"/>
      <c r="AA371" s="221"/>
      <c r="AB371" s="223"/>
      <c r="AC371" s="223"/>
      <c r="AF371" s="224"/>
      <c r="AG371" s="221"/>
      <c r="AH371" s="221"/>
      <c r="AI371" s="225"/>
      <c r="AJ371" s="221"/>
    </row>
    <row r="372" spans="25:36" s="222" customFormat="1" x14ac:dyDescent="0.35">
      <c r="Y372" s="221"/>
      <c r="AA372" s="221"/>
      <c r="AB372" s="223"/>
      <c r="AC372" s="223"/>
      <c r="AF372" s="224"/>
      <c r="AG372" s="221"/>
      <c r="AH372" s="221"/>
      <c r="AI372" s="225"/>
      <c r="AJ372" s="221"/>
    </row>
    <row r="373" spans="25:36" s="222" customFormat="1" x14ac:dyDescent="0.35">
      <c r="Y373" s="221"/>
      <c r="AA373" s="221"/>
      <c r="AB373" s="223"/>
      <c r="AC373" s="223"/>
      <c r="AF373" s="224"/>
      <c r="AG373" s="221"/>
      <c r="AH373" s="221"/>
      <c r="AI373" s="225"/>
      <c r="AJ373" s="221"/>
    </row>
    <row r="374" spans="25:36" s="222" customFormat="1" x14ac:dyDescent="0.35">
      <c r="Y374" s="221"/>
      <c r="AA374" s="221"/>
      <c r="AB374" s="223"/>
      <c r="AC374" s="223"/>
      <c r="AF374" s="224"/>
      <c r="AG374" s="221"/>
      <c r="AH374" s="221"/>
      <c r="AI374" s="225"/>
      <c r="AJ374" s="221"/>
    </row>
    <row r="375" spans="25:36" s="222" customFormat="1" x14ac:dyDescent="0.35">
      <c r="Y375" s="221"/>
      <c r="AA375" s="221"/>
      <c r="AB375" s="223"/>
      <c r="AC375" s="223"/>
      <c r="AF375" s="224"/>
      <c r="AG375" s="221"/>
      <c r="AH375" s="221"/>
      <c r="AI375" s="225"/>
      <c r="AJ375" s="221"/>
    </row>
    <row r="376" spans="25:36" s="222" customFormat="1" x14ac:dyDescent="0.35">
      <c r="Y376" s="221"/>
      <c r="AA376" s="221"/>
      <c r="AB376" s="223"/>
      <c r="AC376" s="223"/>
      <c r="AF376" s="224"/>
      <c r="AG376" s="221"/>
      <c r="AH376" s="221"/>
      <c r="AI376" s="225"/>
      <c r="AJ376" s="221"/>
    </row>
    <row r="377" spans="25:36" s="222" customFormat="1" x14ac:dyDescent="0.35">
      <c r="Y377" s="221"/>
      <c r="AA377" s="221"/>
      <c r="AB377" s="223"/>
      <c r="AC377" s="223"/>
      <c r="AF377" s="224"/>
      <c r="AG377" s="221"/>
      <c r="AH377" s="221"/>
      <c r="AI377" s="225"/>
      <c r="AJ377" s="221"/>
    </row>
    <row r="378" spans="25:36" s="222" customFormat="1" x14ac:dyDescent="0.35">
      <c r="Y378" s="221"/>
      <c r="AA378" s="221"/>
      <c r="AB378" s="223"/>
      <c r="AC378" s="223"/>
      <c r="AF378" s="224"/>
      <c r="AG378" s="221"/>
      <c r="AH378" s="221"/>
      <c r="AI378" s="225"/>
      <c r="AJ378" s="221"/>
    </row>
    <row r="379" spans="25:36" s="222" customFormat="1" x14ac:dyDescent="0.35">
      <c r="Y379" s="221"/>
      <c r="AA379" s="221"/>
      <c r="AB379" s="223"/>
      <c r="AC379" s="223"/>
      <c r="AF379" s="224"/>
      <c r="AG379" s="221"/>
      <c r="AH379" s="221"/>
      <c r="AI379" s="225"/>
      <c r="AJ379" s="221"/>
    </row>
    <row r="380" spans="25:36" s="222" customFormat="1" x14ac:dyDescent="0.35">
      <c r="Y380" s="221"/>
      <c r="AA380" s="221"/>
      <c r="AB380" s="223"/>
      <c r="AC380" s="223"/>
      <c r="AF380" s="224"/>
      <c r="AG380" s="221"/>
      <c r="AH380" s="221"/>
      <c r="AI380" s="225"/>
      <c r="AJ380" s="221"/>
    </row>
    <row r="381" spans="25:36" s="222" customFormat="1" x14ac:dyDescent="0.35">
      <c r="Y381" s="221"/>
      <c r="AA381" s="221"/>
      <c r="AB381" s="223"/>
      <c r="AC381" s="223"/>
      <c r="AF381" s="224"/>
      <c r="AG381" s="221"/>
      <c r="AH381" s="221"/>
      <c r="AI381" s="225"/>
      <c r="AJ381" s="221"/>
    </row>
    <row r="382" spans="25:36" s="222" customFormat="1" x14ac:dyDescent="0.35">
      <c r="Y382" s="221"/>
      <c r="AA382" s="221"/>
      <c r="AB382" s="223"/>
      <c r="AC382" s="223"/>
      <c r="AF382" s="224"/>
      <c r="AG382" s="221"/>
      <c r="AH382" s="221"/>
      <c r="AI382" s="225"/>
      <c r="AJ382" s="221"/>
    </row>
    <row r="383" spans="25:36" s="222" customFormat="1" x14ac:dyDescent="0.35">
      <c r="Y383" s="221"/>
      <c r="AA383" s="221"/>
      <c r="AB383" s="223"/>
      <c r="AC383" s="223"/>
      <c r="AF383" s="224"/>
      <c r="AG383" s="221"/>
      <c r="AH383" s="221"/>
      <c r="AI383" s="225"/>
      <c r="AJ383" s="221"/>
    </row>
    <row r="384" spans="25:36" s="222" customFormat="1" x14ac:dyDescent="0.35">
      <c r="Y384" s="221"/>
      <c r="AA384" s="221"/>
      <c r="AB384" s="223"/>
      <c r="AC384" s="223"/>
      <c r="AF384" s="224"/>
      <c r="AG384" s="221"/>
      <c r="AH384" s="221"/>
      <c r="AI384" s="225"/>
      <c r="AJ384" s="221"/>
    </row>
    <row r="385" spans="25:36" s="222" customFormat="1" x14ac:dyDescent="0.35">
      <c r="Y385" s="221"/>
      <c r="AA385" s="221"/>
      <c r="AB385" s="223"/>
      <c r="AC385" s="223"/>
      <c r="AF385" s="224"/>
      <c r="AG385" s="221"/>
      <c r="AH385" s="221"/>
      <c r="AI385" s="225"/>
      <c r="AJ385" s="221"/>
    </row>
    <row r="386" spans="25:36" s="222" customFormat="1" x14ac:dyDescent="0.35">
      <c r="Y386" s="221"/>
      <c r="AA386" s="221"/>
      <c r="AB386" s="223"/>
      <c r="AC386" s="223"/>
      <c r="AF386" s="224"/>
      <c r="AG386" s="221"/>
      <c r="AH386" s="221"/>
      <c r="AI386" s="225"/>
      <c r="AJ386" s="221"/>
    </row>
    <row r="387" spans="25:36" s="222" customFormat="1" x14ac:dyDescent="0.35">
      <c r="Y387" s="221"/>
      <c r="AA387" s="221"/>
      <c r="AB387" s="223"/>
      <c r="AC387" s="223"/>
      <c r="AF387" s="224"/>
      <c r="AG387" s="221"/>
      <c r="AH387" s="221"/>
      <c r="AI387" s="225"/>
      <c r="AJ387" s="221"/>
    </row>
    <row r="388" spans="25:36" s="222" customFormat="1" x14ac:dyDescent="0.35">
      <c r="Y388" s="221"/>
      <c r="AA388" s="221"/>
      <c r="AB388" s="223"/>
      <c r="AC388" s="223"/>
      <c r="AF388" s="224"/>
      <c r="AG388" s="221"/>
      <c r="AH388" s="221"/>
      <c r="AI388" s="225"/>
      <c r="AJ388" s="221"/>
    </row>
    <row r="389" spans="25:36" s="222" customFormat="1" x14ac:dyDescent="0.35">
      <c r="Y389" s="221"/>
      <c r="AA389" s="221"/>
      <c r="AB389" s="223"/>
      <c r="AC389" s="223"/>
      <c r="AF389" s="224"/>
      <c r="AG389" s="221"/>
      <c r="AH389" s="221"/>
      <c r="AI389" s="225"/>
      <c r="AJ389" s="221"/>
    </row>
    <row r="390" spans="25:36" s="222" customFormat="1" x14ac:dyDescent="0.35">
      <c r="Y390" s="221"/>
      <c r="AA390" s="221"/>
      <c r="AB390" s="223"/>
      <c r="AC390" s="223"/>
      <c r="AF390" s="224"/>
      <c r="AG390" s="221"/>
      <c r="AH390" s="221"/>
      <c r="AI390" s="225"/>
      <c r="AJ390" s="221"/>
    </row>
    <row r="391" spans="25:36" s="222" customFormat="1" x14ac:dyDescent="0.35">
      <c r="Y391" s="221"/>
      <c r="AA391" s="221"/>
      <c r="AB391" s="223"/>
      <c r="AC391" s="223"/>
      <c r="AF391" s="224"/>
      <c r="AG391" s="221"/>
      <c r="AH391" s="221"/>
      <c r="AI391" s="225"/>
      <c r="AJ391" s="221"/>
    </row>
    <row r="392" spans="25:36" s="222" customFormat="1" x14ac:dyDescent="0.35">
      <c r="Y392" s="221"/>
      <c r="AA392" s="221"/>
      <c r="AB392" s="223"/>
      <c r="AC392" s="223"/>
      <c r="AF392" s="224"/>
      <c r="AG392" s="221"/>
      <c r="AH392" s="221"/>
      <c r="AI392" s="225"/>
      <c r="AJ392" s="221"/>
    </row>
    <row r="393" spans="25:36" s="222" customFormat="1" x14ac:dyDescent="0.35">
      <c r="Y393" s="221"/>
      <c r="AA393" s="221"/>
      <c r="AB393" s="223"/>
      <c r="AC393" s="223"/>
      <c r="AF393" s="224"/>
      <c r="AG393" s="221"/>
      <c r="AH393" s="221"/>
      <c r="AI393" s="225"/>
      <c r="AJ393" s="221"/>
    </row>
    <row r="394" spans="25:36" s="222" customFormat="1" x14ac:dyDescent="0.35">
      <c r="Y394" s="221"/>
      <c r="AA394" s="221"/>
      <c r="AB394" s="223"/>
      <c r="AC394" s="223"/>
      <c r="AF394" s="224"/>
      <c r="AG394" s="221"/>
      <c r="AH394" s="221"/>
      <c r="AI394" s="225"/>
      <c r="AJ394" s="221"/>
    </row>
    <row r="395" spans="25:36" s="222" customFormat="1" x14ac:dyDescent="0.35">
      <c r="Y395" s="221"/>
      <c r="AA395" s="221"/>
      <c r="AB395" s="223"/>
      <c r="AC395" s="223"/>
      <c r="AF395" s="224"/>
      <c r="AG395" s="221"/>
      <c r="AH395" s="221"/>
      <c r="AI395" s="225"/>
      <c r="AJ395" s="221"/>
    </row>
    <row r="396" spans="25:36" s="222" customFormat="1" x14ac:dyDescent="0.35">
      <c r="Y396" s="221"/>
      <c r="AA396" s="221"/>
      <c r="AB396" s="223"/>
      <c r="AC396" s="223"/>
      <c r="AF396" s="224"/>
      <c r="AG396" s="221"/>
      <c r="AH396" s="221"/>
      <c r="AI396" s="225"/>
      <c r="AJ396" s="221"/>
    </row>
    <row r="397" spans="25:36" s="222" customFormat="1" x14ac:dyDescent="0.35">
      <c r="Y397" s="221"/>
      <c r="AA397" s="221"/>
      <c r="AB397" s="223"/>
      <c r="AC397" s="223"/>
      <c r="AF397" s="224"/>
      <c r="AG397" s="221"/>
      <c r="AH397" s="221"/>
      <c r="AI397" s="225"/>
      <c r="AJ397" s="221"/>
    </row>
    <row r="398" spans="25:36" s="222" customFormat="1" x14ac:dyDescent="0.35">
      <c r="Y398" s="221"/>
      <c r="AA398" s="221"/>
      <c r="AB398" s="223"/>
      <c r="AC398" s="223"/>
      <c r="AF398" s="224"/>
      <c r="AG398" s="221"/>
      <c r="AH398" s="221"/>
      <c r="AI398" s="225"/>
      <c r="AJ398" s="221"/>
    </row>
    <row r="399" spans="25:36" s="222" customFormat="1" x14ac:dyDescent="0.35">
      <c r="Y399" s="221"/>
      <c r="AA399" s="221"/>
      <c r="AB399" s="223"/>
      <c r="AC399" s="223"/>
      <c r="AF399" s="224"/>
      <c r="AG399" s="221"/>
      <c r="AH399" s="221"/>
      <c r="AI399" s="225"/>
      <c r="AJ399" s="221"/>
    </row>
    <row r="400" spans="25:36" s="222" customFormat="1" x14ac:dyDescent="0.35">
      <c r="Y400" s="221"/>
      <c r="AA400" s="221"/>
      <c r="AB400" s="223"/>
      <c r="AC400" s="223"/>
      <c r="AF400" s="224"/>
      <c r="AG400" s="221"/>
      <c r="AH400" s="221"/>
      <c r="AI400" s="225"/>
      <c r="AJ400" s="221"/>
    </row>
    <row r="401" spans="25:36" s="222" customFormat="1" x14ac:dyDescent="0.35">
      <c r="Y401" s="221"/>
      <c r="AA401" s="221"/>
      <c r="AB401" s="223"/>
      <c r="AC401" s="223"/>
      <c r="AF401" s="224"/>
      <c r="AG401" s="221"/>
      <c r="AH401" s="221"/>
      <c r="AI401" s="225"/>
      <c r="AJ401" s="221"/>
    </row>
    <row r="402" spans="25:36" s="222" customFormat="1" x14ac:dyDescent="0.35">
      <c r="Y402" s="221"/>
      <c r="AA402" s="221"/>
      <c r="AB402" s="223"/>
      <c r="AC402" s="223"/>
      <c r="AF402" s="224"/>
      <c r="AG402" s="221"/>
      <c r="AH402" s="221"/>
      <c r="AI402" s="225"/>
      <c r="AJ402" s="221"/>
    </row>
    <row r="403" spans="25:36" s="222" customFormat="1" x14ac:dyDescent="0.35">
      <c r="Y403" s="221"/>
      <c r="AA403" s="221"/>
      <c r="AB403" s="223"/>
      <c r="AC403" s="223"/>
      <c r="AF403" s="224"/>
      <c r="AG403" s="221"/>
      <c r="AH403" s="221"/>
      <c r="AI403" s="225"/>
      <c r="AJ403" s="221"/>
    </row>
    <row r="404" spans="25:36" s="222" customFormat="1" x14ac:dyDescent="0.35">
      <c r="Y404" s="221"/>
      <c r="AA404" s="221"/>
      <c r="AB404" s="223"/>
      <c r="AC404" s="223"/>
      <c r="AF404" s="224"/>
      <c r="AG404" s="221"/>
      <c r="AH404" s="221"/>
      <c r="AI404" s="225"/>
      <c r="AJ404" s="221"/>
    </row>
    <row r="405" spans="25:36" s="222" customFormat="1" x14ac:dyDescent="0.35">
      <c r="Y405" s="221"/>
      <c r="AA405" s="221"/>
      <c r="AB405" s="223"/>
      <c r="AC405" s="223"/>
      <c r="AF405" s="224"/>
      <c r="AG405" s="221"/>
      <c r="AH405" s="221"/>
      <c r="AI405" s="225"/>
      <c r="AJ405" s="221"/>
    </row>
    <row r="406" spans="25:36" s="222" customFormat="1" x14ac:dyDescent="0.35">
      <c r="Y406" s="221"/>
      <c r="AA406" s="221"/>
      <c r="AB406" s="223"/>
      <c r="AC406" s="223"/>
      <c r="AF406" s="224"/>
      <c r="AG406" s="221"/>
      <c r="AH406" s="221"/>
      <c r="AI406" s="225"/>
      <c r="AJ406" s="221"/>
    </row>
    <row r="407" spans="25:36" s="222" customFormat="1" x14ac:dyDescent="0.35">
      <c r="Y407" s="221"/>
      <c r="AA407" s="221"/>
      <c r="AB407" s="223"/>
      <c r="AC407" s="223"/>
      <c r="AF407" s="224"/>
      <c r="AG407" s="221"/>
      <c r="AH407" s="221"/>
      <c r="AI407" s="225"/>
      <c r="AJ407" s="221"/>
    </row>
    <row r="408" spans="25:36" s="222" customFormat="1" x14ac:dyDescent="0.35">
      <c r="Y408" s="221"/>
      <c r="AA408" s="221"/>
      <c r="AB408" s="223"/>
      <c r="AC408" s="223"/>
      <c r="AF408" s="224"/>
      <c r="AG408" s="221"/>
      <c r="AH408" s="221"/>
      <c r="AI408" s="225"/>
      <c r="AJ408" s="221"/>
    </row>
    <row r="409" spans="25:36" s="222" customFormat="1" x14ac:dyDescent="0.35">
      <c r="Y409" s="221"/>
      <c r="AA409" s="221"/>
      <c r="AB409" s="223"/>
      <c r="AC409" s="223"/>
      <c r="AF409" s="224"/>
      <c r="AG409" s="221"/>
      <c r="AH409" s="221"/>
      <c r="AI409" s="225"/>
      <c r="AJ409" s="221"/>
    </row>
    <row r="410" spans="25:36" s="222" customFormat="1" x14ac:dyDescent="0.35">
      <c r="Y410" s="221"/>
      <c r="AA410" s="221"/>
      <c r="AB410" s="223"/>
      <c r="AC410" s="223"/>
      <c r="AF410" s="224"/>
      <c r="AG410" s="221"/>
      <c r="AH410" s="221"/>
      <c r="AI410" s="225"/>
      <c r="AJ410" s="221"/>
    </row>
    <row r="411" spans="25:36" s="222" customFormat="1" x14ac:dyDescent="0.35">
      <c r="Y411" s="221"/>
      <c r="AA411" s="221"/>
      <c r="AB411" s="223"/>
      <c r="AC411" s="223"/>
      <c r="AF411" s="224"/>
      <c r="AG411" s="221"/>
      <c r="AH411" s="221"/>
      <c r="AI411" s="225"/>
      <c r="AJ411" s="221"/>
    </row>
    <row r="412" spans="25:36" s="222" customFormat="1" x14ac:dyDescent="0.35">
      <c r="Y412" s="221"/>
      <c r="AA412" s="221"/>
      <c r="AB412" s="223"/>
      <c r="AC412" s="223"/>
      <c r="AF412" s="224"/>
      <c r="AG412" s="221"/>
      <c r="AH412" s="221"/>
      <c r="AI412" s="225"/>
      <c r="AJ412" s="221"/>
    </row>
    <row r="413" spans="25:36" s="222" customFormat="1" x14ac:dyDescent="0.35">
      <c r="Y413" s="221"/>
      <c r="AA413" s="221"/>
      <c r="AB413" s="223"/>
      <c r="AC413" s="223"/>
      <c r="AF413" s="224"/>
      <c r="AG413" s="221"/>
      <c r="AH413" s="221"/>
      <c r="AI413" s="225"/>
      <c r="AJ413" s="221"/>
    </row>
    <row r="414" spans="25:36" s="222" customFormat="1" x14ac:dyDescent="0.35">
      <c r="Y414" s="221"/>
      <c r="AA414" s="221"/>
      <c r="AB414" s="223"/>
      <c r="AC414" s="223"/>
      <c r="AF414" s="224"/>
      <c r="AG414" s="221"/>
      <c r="AH414" s="221"/>
      <c r="AI414" s="225"/>
      <c r="AJ414" s="221"/>
    </row>
    <row r="415" spans="25:36" s="222" customFormat="1" x14ac:dyDescent="0.35">
      <c r="Y415" s="221"/>
      <c r="AA415" s="221"/>
      <c r="AB415" s="223"/>
      <c r="AC415" s="223"/>
      <c r="AF415" s="224"/>
      <c r="AG415" s="221"/>
      <c r="AH415" s="221"/>
      <c r="AI415" s="225"/>
      <c r="AJ415" s="221"/>
    </row>
    <row r="416" spans="25:36" s="222" customFormat="1" x14ac:dyDescent="0.35">
      <c r="Y416" s="221"/>
      <c r="AA416" s="221"/>
      <c r="AB416" s="223"/>
      <c r="AC416" s="223"/>
      <c r="AF416" s="224"/>
      <c r="AG416" s="221"/>
      <c r="AH416" s="221"/>
      <c r="AI416" s="225"/>
      <c r="AJ416" s="221"/>
    </row>
    <row r="417" spans="25:36" s="222" customFormat="1" x14ac:dyDescent="0.35">
      <c r="Y417" s="221"/>
      <c r="AA417" s="221"/>
      <c r="AB417" s="223"/>
      <c r="AC417" s="223"/>
      <c r="AF417" s="224"/>
      <c r="AG417" s="221"/>
      <c r="AH417" s="221"/>
      <c r="AI417" s="225"/>
      <c r="AJ417" s="221"/>
    </row>
    <row r="418" spans="25:36" s="222" customFormat="1" x14ac:dyDescent="0.35">
      <c r="Y418" s="221"/>
      <c r="AA418" s="221"/>
      <c r="AB418" s="223"/>
      <c r="AC418" s="223"/>
      <c r="AF418" s="224"/>
      <c r="AG418" s="221"/>
      <c r="AH418" s="221"/>
      <c r="AI418" s="225"/>
      <c r="AJ418" s="221"/>
    </row>
    <row r="419" spans="25:36" s="222" customFormat="1" x14ac:dyDescent="0.35">
      <c r="Y419" s="221"/>
      <c r="AA419" s="221"/>
      <c r="AB419" s="223"/>
      <c r="AC419" s="223"/>
      <c r="AF419" s="224"/>
      <c r="AG419" s="221"/>
      <c r="AH419" s="221"/>
      <c r="AI419" s="225"/>
      <c r="AJ419" s="221"/>
    </row>
    <row r="420" spans="25:36" s="222" customFormat="1" x14ac:dyDescent="0.35">
      <c r="Y420" s="221"/>
      <c r="AA420" s="221"/>
      <c r="AB420" s="223"/>
      <c r="AC420" s="223"/>
      <c r="AF420" s="224"/>
      <c r="AG420" s="221"/>
      <c r="AH420" s="221"/>
      <c r="AI420" s="225"/>
      <c r="AJ420" s="221"/>
    </row>
    <row r="421" spans="25:36" s="222" customFormat="1" x14ac:dyDescent="0.35">
      <c r="Y421" s="221"/>
      <c r="AA421" s="221"/>
      <c r="AB421" s="223"/>
      <c r="AC421" s="223"/>
      <c r="AF421" s="224"/>
      <c r="AG421" s="221"/>
      <c r="AH421" s="221"/>
      <c r="AI421" s="225"/>
      <c r="AJ421" s="221"/>
    </row>
    <row r="422" spans="25:36" s="222" customFormat="1" x14ac:dyDescent="0.35">
      <c r="Y422" s="221"/>
      <c r="AA422" s="221"/>
      <c r="AB422" s="223"/>
      <c r="AC422" s="223"/>
      <c r="AF422" s="224"/>
      <c r="AG422" s="221"/>
      <c r="AH422" s="221"/>
      <c r="AI422" s="225"/>
      <c r="AJ422" s="221"/>
    </row>
    <row r="423" spans="25:36" s="222" customFormat="1" x14ac:dyDescent="0.35">
      <c r="Y423" s="221"/>
      <c r="AA423" s="221"/>
      <c r="AB423" s="223"/>
      <c r="AC423" s="223"/>
      <c r="AF423" s="224"/>
      <c r="AG423" s="221"/>
      <c r="AH423" s="221"/>
      <c r="AI423" s="225"/>
      <c r="AJ423" s="221"/>
    </row>
    <row r="424" spans="25:36" s="222" customFormat="1" x14ac:dyDescent="0.35">
      <c r="Y424" s="221"/>
      <c r="AA424" s="221"/>
      <c r="AB424" s="223"/>
      <c r="AC424" s="223"/>
      <c r="AF424" s="224"/>
      <c r="AG424" s="221"/>
      <c r="AH424" s="221"/>
      <c r="AI424" s="225"/>
      <c r="AJ424" s="221"/>
    </row>
    <row r="425" spans="25:36" s="222" customFormat="1" x14ac:dyDescent="0.35">
      <c r="Y425" s="221"/>
      <c r="AA425" s="221"/>
      <c r="AB425" s="223"/>
      <c r="AC425" s="223"/>
      <c r="AF425" s="224"/>
      <c r="AG425" s="221"/>
      <c r="AH425" s="221"/>
      <c r="AI425" s="225"/>
      <c r="AJ425" s="221"/>
    </row>
    <row r="426" spans="25:36" s="222" customFormat="1" x14ac:dyDescent="0.35">
      <c r="Y426" s="221"/>
      <c r="AA426" s="221"/>
      <c r="AB426" s="223"/>
      <c r="AC426" s="223"/>
      <c r="AF426" s="224"/>
      <c r="AG426" s="221"/>
      <c r="AH426" s="221"/>
      <c r="AI426" s="225"/>
      <c r="AJ426" s="221"/>
    </row>
    <row r="427" spans="25:36" s="222" customFormat="1" x14ac:dyDescent="0.35">
      <c r="Y427" s="221"/>
      <c r="AA427" s="221"/>
      <c r="AB427" s="223"/>
      <c r="AC427" s="223"/>
      <c r="AF427" s="224"/>
      <c r="AG427" s="221"/>
      <c r="AH427" s="221"/>
      <c r="AI427" s="225"/>
      <c r="AJ427" s="221"/>
    </row>
    <row r="428" spans="25:36" s="222" customFormat="1" x14ac:dyDescent="0.35">
      <c r="Y428" s="221"/>
      <c r="AA428" s="221"/>
      <c r="AB428" s="223"/>
      <c r="AC428" s="223"/>
      <c r="AF428" s="224"/>
      <c r="AG428" s="221"/>
      <c r="AH428" s="221"/>
      <c r="AI428" s="225"/>
      <c r="AJ428" s="221"/>
    </row>
    <row r="429" spans="25:36" s="222" customFormat="1" x14ac:dyDescent="0.35">
      <c r="Y429" s="221"/>
      <c r="AA429" s="221"/>
      <c r="AB429" s="223"/>
      <c r="AC429" s="223"/>
      <c r="AF429" s="224"/>
      <c r="AG429" s="221"/>
      <c r="AH429" s="221"/>
      <c r="AI429" s="225"/>
      <c r="AJ429" s="221"/>
    </row>
    <row r="430" spans="25:36" s="222" customFormat="1" x14ac:dyDescent="0.35">
      <c r="Y430" s="221"/>
      <c r="AA430" s="221"/>
      <c r="AB430" s="223"/>
      <c r="AC430" s="223"/>
      <c r="AF430" s="224"/>
      <c r="AG430" s="221"/>
      <c r="AH430" s="221"/>
      <c r="AI430" s="225"/>
      <c r="AJ430" s="221"/>
    </row>
    <row r="431" spans="25:36" s="222" customFormat="1" x14ac:dyDescent="0.35">
      <c r="Y431" s="221"/>
      <c r="AA431" s="221"/>
      <c r="AB431" s="223"/>
      <c r="AC431" s="223"/>
      <c r="AF431" s="224"/>
      <c r="AG431" s="221"/>
      <c r="AH431" s="221"/>
      <c r="AI431" s="225"/>
      <c r="AJ431" s="221"/>
    </row>
    <row r="432" spans="25:36" s="222" customFormat="1" x14ac:dyDescent="0.35">
      <c r="Y432" s="221"/>
      <c r="AA432" s="221"/>
      <c r="AB432" s="223"/>
      <c r="AC432" s="223"/>
      <c r="AF432" s="224"/>
      <c r="AG432" s="221"/>
      <c r="AH432" s="221"/>
      <c r="AI432" s="225"/>
      <c r="AJ432" s="221"/>
    </row>
    <row r="433" spans="25:36" s="222" customFormat="1" x14ac:dyDescent="0.35">
      <c r="Y433" s="221"/>
      <c r="AA433" s="221"/>
      <c r="AB433" s="223"/>
      <c r="AC433" s="223"/>
      <c r="AF433" s="224"/>
      <c r="AG433" s="221"/>
      <c r="AH433" s="221"/>
      <c r="AI433" s="225"/>
      <c r="AJ433" s="221"/>
    </row>
    <row r="434" spans="25:36" s="222" customFormat="1" x14ac:dyDescent="0.35">
      <c r="Y434" s="221"/>
      <c r="AA434" s="221"/>
      <c r="AB434" s="223"/>
      <c r="AC434" s="223"/>
      <c r="AF434" s="224"/>
      <c r="AG434" s="221"/>
      <c r="AH434" s="221"/>
      <c r="AI434" s="225"/>
      <c r="AJ434" s="221"/>
    </row>
    <row r="435" spans="25:36" s="222" customFormat="1" x14ac:dyDescent="0.35">
      <c r="Y435" s="221"/>
      <c r="AA435" s="221"/>
      <c r="AB435" s="223"/>
      <c r="AC435" s="223"/>
      <c r="AF435" s="224"/>
      <c r="AG435" s="221"/>
      <c r="AH435" s="221"/>
      <c r="AI435" s="225"/>
      <c r="AJ435" s="221"/>
    </row>
    <row r="436" spans="25:36" s="222" customFormat="1" x14ac:dyDescent="0.35">
      <c r="Y436" s="221"/>
      <c r="AA436" s="221"/>
      <c r="AB436" s="223"/>
      <c r="AC436" s="223"/>
      <c r="AF436" s="224"/>
      <c r="AG436" s="221"/>
      <c r="AH436" s="221"/>
      <c r="AI436" s="225"/>
      <c r="AJ436" s="221"/>
    </row>
    <row r="437" spans="25:36" s="222" customFormat="1" x14ac:dyDescent="0.35">
      <c r="Y437" s="221"/>
      <c r="AA437" s="221"/>
      <c r="AB437" s="223"/>
      <c r="AC437" s="223"/>
      <c r="AF437" s="224"/>
      <c r="AG437" s="221"/>
      <c r="AH437" s="221"/>
      <c r="AI437" s="225"/>
      <c r="AJ437" s="221"/>
    </row>
    <row r="438" spans="25:36" s="222" customFormat="1" x14ac:dyDescent="0.35">
      <c r="Y438" s="221"/>
      <c r="AA438" s="221"/>
      <c r="AB438" s="223"/>
      <c r="AC438" s="223"/>
      <c r="AF438" s="224"/>
      <c r="AG438" s="221"/>
      <c r="AH438" s="221"/>
      <c r="AI438" s="225"/>
      <c r="AJ438" s="221"/>
    </row>
    <row r="439" spans="25:36" s="222" customFormat="1" x14ac:dyDescent="0.35">
      <c r="Y439" s="221"/>
      <c r="AA439" s="221"/>
      <c r="AB439" s="223"/>
      <c r="AC439" s="223"/>
      <c r="AF439" s="224"/>
      <c r="AG439" s="221"/>
      <c r="AH439" s="221"/>
      <c r="AI439" s="225"/>
      <c r="AJ439" s="221"/>
    </row>
    <row r="440" spans="25:36" s="222" customFormat="1" x14ac:dyDescent="0.35">
      <c r="Y440" s="221"/>
      <c r="AA440" s="221"/>
      <c r="AB440" s="223"/>
      <c r="AC440" s="223"/>
      <c r="AF440" s="224"/>
      <c r="AG440" s="221"/>
      <c r="AH440" s="221"/>
      <c r="AI440" s="225"/>
      <c r="AJ440" s="221"/>
    </row>
    <row r="441" spans="25:36" s="222" customFormat="1" x14ac:dyDescent="0.35">
      <c r="Y441" s="221"/>
      <c r="AA441" s="221"/>
      <c r="AB441" s="223"/>
      <c r="AC441" s="223"/>
      <c r="AF441" s="224"/>
      <c r="AG441" s="221"/>
      <c r="AH441" s="221"/>
      <c r="AI441" s="225"/>
      <c r="AJ441" s="221"/>
    </row>
    <row r="442" spans="25:36" s="222" customFormat="1" x14ac:dyDescent="0.35">
      <c r="Y442" s="221"/>
      <c r="AA442" s="221"/>
      <c r="AB442" s="223"/>
      <c r="AC442" s="223"/>
      <c r="AF442" s="224"/>
      <c r="AG442" s="221"/>
      <c r="AH442" s="221"/>
      <c r="AI442" s="225"/>
      <c r="AJ442" s="221"/>
    </row>
    <row r="443" spans="25:36" s="222" customFormat="1" x14ac:dyDescent="0.35">
      <c r="Y443" s="221"/>
      <c r="AA443" s="221"/>
      <c r="AB443" s="223"/>
      <c r="AC443" s="223"/>
      <c r="AF443" s="224"/>
      <c r="AG443" s="221"/>
      <c r="AH443" s="221"/>
      <c r="AI443" s="225"/>
      <c r="AJ443" s="221"/>
    </row>
    <row r="444" spans="25:36" s="222" customFormat="1" x14ac:dyDescent="0.35">
      <c r="Y444" s="221"/>
      <c r="AA444" s="221"/>
      <c r="AB444" s="223"/>
      <c r="AC444" s="223"/>
      <c r="AF444" s="224"/>
      <c r="AG444" s="221"/>
      <c r="AH444" s="221"/>
      <c r="AI444" s="225"/>
      <c r="AJ444" s="221"/>
    </row>
    <row r="445" spans="25:36" s="222" customFormat="1" x14ac:dyDescent="0.35">
      <c r="Y445" s="221"/>
      <c r="AA445" s="221"/>
      <c r="AB445" s="223"/>
      <c r="AC445" s="223"/>
      <c r="AF445" s="224"/>
      <c r="AG445" s="221"/>
      <c r="AH445" s="221"/>
      <c r="AI445" s="225"/>
      <c r="AJ445" s="221"/>
    </row>
    <row r="446" spans="25:36" s="222" customFormat="1" x14ac:dyDescent="0.35">
      <c r="Y446" s="221"/>
      <c r="AA446" s="221"/>
      <c r="AB446" s="223"/>
      <c r="AC446" s="223"/>
      <c r="AF446" s="224"/>
      <c r="AG446" s="221"/>
      <c r="AH446" s="221"/>
      <c r="AI446" s="225"/>
      <c r="AJ446" s="221"/>
    </row>
    <row r="447" spans="25:36" s="222" customFormat="1" x14ac:dyDescent="0.35">
      <c r="Y447" s="221"/>
      <c r="AA447" s="221"/>
      <c r="AB447" s="223"/>
      <c r="AC447" s="223"/>
      <c r="AF447" s="224"/>
      <c r="AG447" s="221"/>
      <c r="AH447" s="221"/>
      <c r="AI447" s="225"/>
      <c r="AJ447" s="221"/>
    </row>
    <row r="448" spans="25:36" s="222" customFormat="1" x14ac:dyDescent="0.35">
      <c r="Y448" s="221"/>
      <c r="AA448" s="221"/>
      <c r="AB448" s="223"/>
      <c r="AC448" s="223"/>
      <c r="AF448" s="224"/>
      <c r="AG448" s="221"/>
      <c r="AH448" s="221"/>
      <c r="AI448" s="225"/>
      <c r="AJ448" s="221"/>
    </row>
    <row r="449" spans="25:36" s="222" customFormat="1" x14ac:dyDescent="0.35">
      <c r="Y449" s="221"/>
      <c r="AA449" s="221"/>
      <c r="AB449" s="223"/>
      <c r="AC449" s="223"/>
      <c r="AF449" s="224"/>
      <c r="AG449" s="221"/>
      <c r="AH449" s="221"/>
      <c r="AI449" s="225"/>
      <c r="AJ449" s="221"/>
    </row>
    <row r="450" spans="25:36" s="222" customFormat="1" x14ac:dyDescent="0.35">
      <c r="Y450" s="221"/>
      <c r="AA450" s="221"/>
      <c r="AB450" s="223"/>
      <c r="AC450" s="223"/>
      <c r="AF450" s="224"/>
      <c r="AG450" s="221"/>
      <c r="AH450" s="221"/>
      <c r="AI450" s="225"/>
      <c r="AJ450" s="221"/>
    </row>
    <row r="451" spans="25:36" s="222" customFormat="1" x14ac:dyDescent="0.35">
      <c r="Y451" s="221"/>
      <c r="AA451" s="221"/>
      <c r="AB451" s="223"/>
      <c r="AC451" s="223"/>
      <c r="AF451" s="224"/>
      <c r="AG451" s="221"/>
      <c r="AH451" s="221"/>
      <c r="AI451" s="225"/>
      <c r="AJ451" s="221"/>
    </row>
    <row r="452" spans="25:36" s="222" customFormat="1" x14ac:dyDescent="0.35">
      <c r="Y452" s="221"/>
      <c r="AA452" s="221"/>
      <c r="AB452" s="223"/>
      <c r="AC452" s="223"/>
      <c r="AF452" s="224"/>
      <c r="AG452" s="221"/>
      <c r="AH452" s="221"/>
      <c r="AI452" s="225"/>
      <c r="AJ452" s="221"/>
    </row>
    <row r="453" spans="25:36" s="222" customFormat="1" x14ac:dyDescent="0.35">
      <c r="Y453" s="221"/>
      <c r="AA453" s="221"/>
      <c r="AB453" s="223"/>
      <c r="AC453" s="223"/>
      <c r="AF453" s="224"/>
      <c r="AG453" s="221"/>
      <c r="AH453" s="221"/>
      <c r="AI453" s="225"/>
      <c r="AJ453" s="221"/>
    </row>
    <row r="454" spans="25:36" s="222" customFormat="1" x14ac:dyDescent="0.35">
      <c r="Y454" s="221"/>
      <c r="AA454" s="221"/>
      <c r="AB454" s="223"/>
      <c r="AC454" s="223"/>
      <c r="AF454" s="224"/>
      <c r="AG454" s="221"/>
      <c r="AH454" s="221"/>
      <c r="AI454" s="225"/>
      <c r="AJ454" s="221"/>
    </row>
    <row r="455" spans="25:36" s="222" customFormat="1" x14ac:dyDescent="0.35">
      <c r="Y455" s="221"/>
      <c r="AA455" s="221"/>
      <c r="AB455" s="223"/>
      <c r="AC455" s="223"/>
      <c r="AF455" s="224"/>
      <c r="AG455" s="221"/>
      <c r="AH455" s="221"/>
      <c r="AI455" s="225"/>
      <c r="AJ455" s="221"/>
    </row>
    <row r="456" spans="25:36" s="222" customFormat="1" x14ac:dyDescent="0.35">
      <c r="Y456" s="221"/>
      <c r="AA456" s="221"/>
      <c r="AB456" s="223"/>
      <c r="AC456" s="223"/>
      <c r="AF456" s="224"/>
      <c r="AG456" s="221"/>
      <c r="AH456" s="221"/>
      <c r="AI456" s="225"/>
      <c r="AJ456" s="221"/>
    </row>
    <row r="457" spans="25:36" s="222" customFormat="1" x14ac:dyDescent="0.35">
      <c r="Y457" s="221"/>
      <c r="AA457" s="221"/>
      <c r="AB457" s="223"/>
      <c r="AC457" s="223"/>
      <c r="AF457" s="224"/>
      <c r="AG457" s="221"/>
      <c r="AH457" s="221"/>
      <c r="AI457" s="225"/>
      <c r="AJ457" s="221"/>
    </row>
    <row r="458" spans="25:36" s="222" customFormat="1" x14ac:dyDescent="0.35">
      <c r="Y458" s="221"/>
      <c r="AA458" s="221"/>
      <c r="AB458" s="223"/>
      <c r="AC458" s="223"/>
      <c r="AF458" s="224"/>
      <c r="AG458" s="221"/>
      <c r="AH458" s="221"/>
      <c r="AI458" s="225"/>
      <c r="AJ458" s="221"/>
    </row>
    <row r="459" spans="25:36" s="222" customFormat="1" x14ac:dyDescent="0.35">
      <c r="Y459" s="221"/>
      <c r="AA459" s="221"/>
      <c r="AB459" s="223"/>
      <c r="AC459" s="223"/>
      <c r="AF459" s="224"/>
      <c r="AG459" s="221"/>
      <c r="AH459" s="221"/>
      <c r="AI459" s="225"/>
      <c r="AJ459" s="221"/>
    </row>
    <row r="460" spans="25:36" s="222" customFormat="1" x14ac:dyDescent="0.35">
      <c r="Y460" s="221"/>
      <c r="AA460" s="221"/>
      <c r="AB460" s="223"/>
      <c r="AC460" s="223"/>
      <c r="AF460" s="224"/>
      <c r="AG460" s="221"/>
      <c r="AH460" s="221"/>
      <c r="AI460" s="225"/>
      <c r="AJ460" s="221"/>
    </row>
    <row r="461" spans="25:36" s="222" customFormat="1" x14ac:dyDescent="0.35">
      <c r="Y461" s="221"/>
      <c r="AA461" s="221"/>
      <c r="AB461" s="223"/>
      <c r="AC461" s="223"/>
      <c r="AF461" s="224"/>
      <c r="AG461" s="221"/>
      <c r="AH461" s="221"/>
      <c r="AI461" s="225"/>
      <c r="AJ461" s="221"/>
    </row>
    <row r="462" spans="25:36" s="222" customFormat="1" x14ac:dyDescent="0.35">
      <c r="Y462" s="221"/>
      <c r="AA462" s="221"/>
      <c r="AB462" s="223"/>
      <c r="AC462" s="223"/>
      <c r="AF462" s="224"/>
      <c r="AG462" s="221"/>
      <c r="AH462" s="221"/>
      <c r="AI462" s="225"/>
      <c r="AJ462" s="221"/>
    </row>
    <row r="463" spans="25:36" s="222" customFormat="1" x14ac:dyDescent="0.35">
      <c r="Y463" s="221"/>
      <c r="AA463" s="221"/>
      <c r="AB463" s="223"/>
      <c r="AC463" s="223"/>
      <c r="AF463" s="224"/>
      <c r="AG463" s="221"/>
      <c r="AH463" s="221"/>
      <c r="AI463" s="225"/>
      <c r="AJ463" s="221"/>
    </row>
    <row r="464" spans="25:36" s="222" customFormat="1" x14ac:dyDescent="0.35">
      <c r="Y464" s="221"/>
      <c r="AA464" s="221"/>
      <c r="AB464" s="223"/>
      <c r="AC464" s="223"/>
      <c r="AF464" s="224"/>
      <c r="AG464" s="221"/>
      <c r="AH464" s="221"/>
      <c r="AI464" s="225"/>
      <c r="AJ464" s="221"/>
    </row>
    <row r="465" spans="25:36" s="222" customFormat="1" x14ac:dyDescent="0.35">
      <c r="Y465" s="221"/>
      <c r="AA465" s="221"/>
      <c r="AB465" s="223"/>
      <c r="AC465" s="223"/>
      <c r="AF465" s="224"/>
      <c r="AG465" s="221"/>
      <c r="AH465" s="221"/>
      <c r="AI465" s="225"/>
      <c r="AJ465" s="221"/>
    </row>
    <row r="466" spans="25:36" s="222" customFormat="1" x14ac:dyDescent="0.35">
      <c r="Y466" s="221"/>
      <c r="AA466" s="221"/>
      <c r="AB466" s="223"/>
      <c r="AC466" s="223"/>
      <c r="AF466" s="224"/>
      <c r="AG466" s="221"/>
      <c r="AH466" s="221"/>
      <c r="AI466" s="225"/>
      <c r="AJ466" s="221"/>
    </row>
    <row r="467" spans="25:36" s="222" customFormat="1" x14ac:dyDescent="0.35">
      <c r="Y467" s="221"/>
      <c r="AA467" s="221"/>
      <c r="AB467" s="223"/>
      <c r="AC467" s="223"/>
      <c r="AF467" s="224"/>
      <c r="AG467" s="221"/>
      <c r="AH467" s="221"/>
      <c r="AI467" s="225"/>
      <c r="AJ467" s="221"/>
    </row>
    <row r="468" spans="25:36" s="222" customFormat="1" x14ac:dyDescent="0.35">
      <c r="Y468" s="221"/>
      <c r="AA468" s="221"/>
      <c r="AB468" s="223"/>
      <c r="AC468" s="223"/>
      <c r="AF468" s="224"/>
      <c r="AG468" s="221"/>
      <c r="AH468" s="221"/>
      <c r="AI468" s="225"/>
      <c r="AJ468" s="221"/>
    </row>
    <row r="469" spans="25:36" s="222" customFormat="1" x14ac:dyDescent="0.35">
      <c r="Y469" s="221"/>
      <c r="AA469" s="221"/>
      <c r="AB469" s="223"/>
      <c r="AC469" s="223"/>
      <c r="AF469" s="224"/>
      <c r="AG469" s="221"/>
      <c r="AH469" s="221"/>
      <c r="AI469" s="225"/>
      <c r="AJ469" s="221"/>
    </row>
    <row r="470" spans="25:36" s="222" customFormat="1" x14ac:dyDescent="0.35">
      <c r="Y470" s="221"/>
      <c r="AA470" s="221"/>
      <c r="AB470" s="223"/>
      <c r="AC470" s="223"/>
      <c r="AF470" s="224"/>
      <c r="AG470" s="221"/>
      <c r="AH470" s="221"/>
      <c r="AI470" s="225"/>
      <c r="AJ470" s="221"/>
    </row>
    <row r="471" spans="25:36" s="222" customFormat="1" x14ac:dyDescent="0.35">
      <c r="Y471" s="221"/>
      <c r="AA471" s="221"/>
      <c r="AB471" s="223"/>
      <c r="AC471" s="223"/>
      <c r="AF471" s="224"/>
      <c r="AG471" s="221"/>
      <c r="AH471" s="221"/>
      <c r="AI471" s="225"/>
      <c r="AJ471" s="221"/>
    </row>
    <row r="472" spans="25:36" s="222" customFormat="1" x14ac:dyDescent="0.35">
      <c r="Y472" s="221"/>
      <c r="AA472" s="221"/>
      <c r="AB472" s="223"/>
      <c r="AC472" s="223"/>
      <c r="AF472" s="224"/>
      <c r="AG472" s="221"/>
      <c r="AH472" s="221"/>
      <c r="AI472" s="225"/>
      <c r="AJ472" s="221"/>
    </row>
    <row r="473" spans="25:36" s="222" customFormat="1" x14ac:dyDescent="0.35">
      <c r="Y473" s="221"/>
      <c r="AA473" s="221"/>
      <c r="AB473" s="223"/>
      <c r="AC473" s="223"/>
      <c r="AF473" s="224"/>
      <c r="AG473" s="221"/>
      <c r="AH473" s="221"/>
      <c r="AI473" s="225"/>
      <c r="AJ473" s="221"/>
    </row>
    <row r="474" spans="25:36" s="222" customFormat="1" x14ac:dyDescent="0.35">
      <c r="Y474" s="221"/>
      <c r="AA474" s="221"/>
      <c r="AB474" s="223"/>
      <c r="AC474" s="223"/>
      <c r="AF474" s="224"/>
      <c r="AG474" s="221"/>
      <c r="AH474" s="221"/>
      <c r="AI474" s="225"/>
      <c r="AJ474" s="221"/>
    </row>
    <row r="475" spans="25:36" s="222" customFormat="1" x14ac:dyDescent="0.35">
      <c r="Y475" s="221"/>
      <c r="AA475" s="221"/>
      <c r="AB475" s="223"/>
      <c r="AC475" s="223"/>
      <c r="AF475" s="224"/>
      <c r="AG475" s="221"/>
      <c r="AH475" s="221"/>
      <c r="AI475" s="225"/>
      <c r="AJ475" s="221"/>
    </row>
    <row r="476" spans="25:36" s="222" customFormat="1" x14ac:dyDescent="0.35">
      <c r="Y476" s="221"/>
      <c r="AA476" s="221"/>
      <c r="AB476" s="223"/>
      <c r="AC476" s="223"/>
      <c r="AF476" s="224"/>
      <c r="AG476" s="221"/>
      <c r="AH476" s="221"/>
      <c r="AI476" s="225"/>
      <c r="AJ476" s="221"/>
    </row>
    <row r="477" spans="25:36" s="222" customFormat="1" x14ac:dyDescent="0.35">
      <c r="Y477" s="221"/>
      <c r="AA477" s="221"/>
      <c r="AB477" s="223"/>
      <c r="AC477" s="223"/>
      <c r="AF477" s="224"/>
      <c r="AG477" s="221"/>
      <c r="AH477" s="221"/>
      <c r="AI477" s="225"/>
      <c r="AJ477" s="221"/>
    </row>
    <row r="478" spans="25:36" s="222" customFormat="1" x14ac:dyDescent="0.35">
      <c r="Y478" s="221"/>
      <c r="AA478" s="221"/>
      <c r="AB478" s="223"/>
      <c r="AC478" s="223"/>
      <c r="AF478" s="224"/>
      <c r="AG478" s="221"/>
      <c r="AH478" s="221"/>
      <c r="AI478" s="225"/>
      <c r="AJ478" s="221"/>
    </row>
    <row r="479" spans="25:36" s="222" customFormat="1" x14ac:dyDescent="0.35">
      <c r="Y479" s="221"/>
      <c r="AA479" s="221"/>
      <c r="AB479" s="223"/>
      <c r="AC479" s="223"/>
      <c r="AF479" s="224"/>
      <c r="AG479" s="221"/>
      <c r="AH479" s="221"/>
      <c r="AI479" s="225"/>
      <c r="AJ479" s="221"/>
    </row>
    <row r="480" spans="25:36" s="222" customFormat="1" x14ac:dyDescent="0.35">
      <c r="Y480" s="221"/>
      <c r="AA480" s="221"/>
      <c r="AB480" s="223"/>
      <c r="AC480" s="223"/>
      <c r="AF480" s="224"/>
      <c r="AG480" s="221"/>
      <c r="AH480" s="221"/>
      <c r="AI480" s="225"/>
      <c r="AJ480" s="221"/>
    </row>
    <row r="481" spans="25:36" s="222" customFormat="1" x14ac:dyDescent="0.35">
      <c r="Y481" s="221"/>
      <c r="AA481" s="221"/>
      <c r="AB481" s="223"/>
      <c r="AC481" s="223"/>
      <c r="AF481" s="224"/>
      <c r="AG481" s="221"/>
      <c r="AH481" s="221"/>
      <c r="AI481" s="225"/>
      <c r="AJ481" s="221"/>
    </row>
    <row r="482" spans="25:36" s="222" customFormat="1" x14ac:dyDescent="0.35">
      <c r="Y482" s="221"/>
      <c r="AA482" s="221"/>
      <c r="AB482" s="223"/>
      <c r="AC482" s="223"/>
      <c r="AF482" s="224"/>
      <c r="AG482" s="221"/>
      <c r="AH482" s="221"/>
      <c r="AI482" s="225"/>
      <c r="AJ482" s="221"/>
    </row>
    <row r="483" spans="25:36" s="222" customFormat="1" x14ac:dyDescent="0.35">
      <c r="Y483" s="221"/>
      <c r="AA483" s="221"/>
      <c r="AB483" s="223"/>
      <c r="AC483" s="223"/>
      <c r="AF483" s="224"/>
      <c r="AG483" s="221"/>
      <c r="AH483" s="221"/>
      <c r="AI483" s="225"/>
      <c r="AJ483" s="221"/>
    </row>
    <row r="484" spans="25:36" s="222" customFormat="1" x14ac:dyDescent="0.35">
      <c r="Y484" s="221"/>
      <c r="AA484" s="221"/>
      <c r="AB484" s="223"/>
      <c r="AC484" s="223"/>
      <c r="AF484" s="224"/>
      <c r="AG484" s="221"/>
      <c r="AH484" s="221"/>
      <c r="AI484" s="225"/>
      <c r="AJ484" s="221"/>
    </row>
    <row r="485" spans="25:36" s="222" customFormat="1" x14ac:dyDescent="0.35">
      <c r="Y485" s="221"/>
      <c r="AA485" s="221"/>
      <c r="AB485" s="223"/>
      <c r="AC485" s="223"/>
      <c r="AF485" s="224"/>
      <c r="AG485" s="221"/>
      <c r="AH485" s="221"/>
      <c r="AI485" s="225"/>
      <c r="AJ485" s="221"/>
    </row>
    <row r="486" spans="25:36" s="222" customFormat="1" x14ac:dyDescent="0.35">
      <c r="Y486" s="221"/>
      <c r="AA486" s="221"/>
      <c r="AB486" s="223"/>
      <c r="AC486" s="223"/>
      <c r="AF486" s="224"/>
      <c r="AG486" s="221"/>
      <c r="AH486" s="221"/>
      <c r="AI486" s="225"/>
      <c r="AJ486" s="221"/>
    </row>
    <row r="487" spans="25:36" s="222" customFormat="1" x14ac:dyDescent="0.35">
      <c r="Y487" s="221"/>
      <c r="AA487" s="221"/>
      <c r="AB487" s="223"/>
      <c r="AC487" s="223"/>
      <c r="AF487" s="224"/>
      <c r="AG487" s="221"/>
      <c r="AH487" s="221"/>
      <c r="AI487" s="225"/>
      <c r="AJ487" s="221"/>
    </row>
    <row r="488" spans="25:36" s="222" customFormat="1" x14ac:dyDescent="0.35">
      <c r="Y488" s="221"/>
      <c r="AA488" s="221"/>
      <c r="AB488" s="223"/>
      <c r="AC488" s="223"/>
      <c r="AF488" s="224"/>
      <c r="AG488" s="221"/>
      <c r="AH488" s="221"/>
      <c r="AI488" s="225"/>
      <c r="AJ488" s="221"/>
    </row>
    <row r="489" spans="25:36" s="222" customFormat="1" x14ac:dyDescent="0.35">
      <c r="Y489" s="221"/>
      <c r="AA489" s="221"/>
      <c r="AB489" s="223"/>
      <c r="AC489" s="223"/>
      <c r="AF489" s="224"/>
      <c r="AG489" s="221"/>
      <c r="AH489" s="221"/>
      <c r="AI489" s="225"/>
      <c r="AJ489" s="221"/>
    </row>
    <row r="490" spans="25:36" s="222" customFormat="1" x14ac:dyDescent="0.35">
      <c r="Y490" s="221"/>
      <c r="AA490" s="221"/>
      <c r="AB490" s="223"/>
      <c r="AC490" s="223"/>
      <c r="AF490" s="224"/>
      <c r="AG490" s="221"/>
      <c r="AH490" s="221"/>
      <c r="AI490" s="225"/>
      <c r="AJ490" s="221"/>
    </row>
    <row r="491" spans="25:36" s="222" customFormat="1" x14ac:dyDescent="0.35">
      <c r="Y491" s="221"/>
      <c r="AA491" s="221"/>
      <c r="AB491" s="223"/>
      <c r="AC491" s="223"/>
      <c r="AF491" s="224"/>
      <c r="AG491" s="221"/>
      <c r="AH491" s="221"/>
      <c r="AI491" s="225"/>
      <c r="AJ491" s="221"/>
    </row>
    <row r="492" spans="25:36" s="222" customFormat="1" x14ac:dyDescent="0.35">
      <c r="Y492" s="221"/>
      <c r="AA492" s="221"/>
      <c r="AB492" s="223"/>
      <c r="AC492" s="223"/>
      <c r="AF492" s="224"/>
      <c r="AG492" s="221"/>
      <c r="AH492" s="221"/>
      <c r="AI492" s="225"/>
      <c r="AJ492" s="221"/>
    </row>
    <row r="493" spans="25:36" s="222" customFormat="1" x14ac:dyDescent="0.35">
      <c r="Y493" s="221"/>
      <c r="AA493" s="221"/>
      <c r="AB493" s="223"/>
      <c r="AC493" s="223"/>
      <c r="AF493" s="224"/>
      <c r="AG493" s="221"/>
      <c r="AH493" s="221"/>
      <c r="AI493" s="225"/>
      <c r="AJ493" s="221"/>
    </row>
    <row r="494" spans="25:36" s="222" customFormat="1" x14ac:dyDescent="0.35">
      <c r="Y494" s="221"/>
      <c r="AA494" s="221"/>
      <c r="AB494" s="223"/>
      <c r="AC494" s="223"/>
      <c r="AF494" s="224"/>
      <c r="AG494" s="221"/>
      <c r="AH494" s="221"/>
      <c r="AI494" s="225"/>
      <c r="AJ494" s="221"/>
    </row>
    <row r="495" spans="25:36" s="222" customFormat="1" x14ac:dyDescent="0.35">
      <c r="Y495" s="221"/>
      <c r="AA495" s="221"/>
      <c r="AB495" s="223"/>
      <c r="AC495" s="223"/>
      <c r="AF495" s="224"/>
      <c r="AG495" s="221"/>
      <c r="AH495" s="221"/>
      <c r="AI495" s="225"/>
      <c r="AJ495" s="221"/>
    </row>
    <row r="496" spans="25:36" s="222" customFormat="1" x14ac:dyDescent="0.35">
      <c r="Y496" s="221"/>
      <c r="AA496" s="221"/>
      <c r="AB496" s="223"/>
      <c r="AC496" s="223"/>
      <c r="AF496" s="224"/>
      <c r="AG496" s="221"/>
      <c r="AH496" s="221"/>
      <c r="AI496" s="225"/>
      <c r="AJ496" s="221"/>
    </row>
    <row r="497" spans="25:36" s="222" customFormat="1" x14ac:dyDescent="0.35">
      <c r="Y497" s="221"/>
      <c r="AA497" s="221"/>
      <c r="AB497" s="223"/>
      <c r="AC497" s="223"/>
      <c r="AF497" s="224"/>
      <c r="AG497" s="221"/>
      <c r="AH497" s="221"/>
      <c r="AI497" s="225"/>
      <c r="AJ497" s="221"/>
    </row>
    <row r="498" spans="25:36" s="222" customFormat="1" x14ac:dyDescent="0.35">
      <c r="Y498" s="221"/>
      <c r="AA498" s="221"/>
      <c r="AB498" s="223"/>
      <c r="AC498" s="223"/>
      <c r="AF498" s="224"/>
      <c r="AG498" s="221"/>
      <c r="AH498" s="221"/>
      <c r="AI498" s="225"/>
      <c r="AJ498" s="221"/>
    </row>
    <row r="499" spans="25:36" s="222" customFormat="1" x14ac:dyDescent="0.35">
      <c r="Y499" s="221"/>
      <c r="AA499" s="221"/>
      <c r="AB499" s="223"/>
      <c r="AC499" s="223"/>
      <c r="AF499" s="224"/>
      <c r="AG499" s="221"/>
      <c r="AH499" s="221"/>
      <c r="AI499" s="225"/>
      <c r="AJ499" s="221"/>
    </row>
    <row r="500" spans="25:36" s="222" customFormat="1" x14ac:dyDescent="0.35">
      <c r="Y500" s="221"/>
      <c r="AA500" s="221"/>
      <c r="AB500" s="223"/>
      <c r="AC500" s="223"/>
      <c r="AF500" s="224"/>
      <c r="AG500" s="221"/>
      <c r="AH500" s="221"/>
      <c r="AI500" s="225"/>
      <c r="AJ500" s="221"/>
    </row>
    <row r="501" spans="25:36" s="222" customFormat="1" x14ac:dyDescent="0.35">
      <c r="Y501" s="221"/>
      <c r="AA501" s="221"/>
      <c r="AB501" s="223"/>
      <c r="AC501" s="223"/>
      <c r="AF501" s="224"/>
      <c r="AG501" s="221"/>
      <c r="AH501" s="221"/>
      <c r="AI501" s="225"/>
      <c r="AJ501" s="221"/>
    </row>
    <row r="502" spans="25:36" s="222" customFormat="1" x14ac:dyDescent="0.35">
      <c r="Y502" s="221"/>
      <c r="AA502" s="221"/>
      <c r="AB502" s="223"/>
      <c r="AC502" s="223"/>
      <c r="AF502" s="224"/>
      <c r="AG502" s="221"/>
      <c r="AH502" s="221"/>
      <c r="AI502" s="225"/>
      <c r="AJ502" s="221"/>
    </row>
    <row r="503" spans="25:36" s="222" customFormat="1" x14ac:dyDescent="0.35">
      <c r="Y503" s="221"/>
      <c r="AA503" s="221"/>
      <c r="AB503" s="223"/>
      <c r="AC503" s="223"/>
      <c r="AF503" s="224"/>
      <c r="AG503" s="221"/>
      <c r="AH503" s="221"/>
      <c r="AI503" s="225"/>
      <c r="AJ503" s="221"/>
    </row>
    <row r="504" spans="25:36" s="222" customFormat="1" x14ac:dyDescent="0.35">
      <c r="Y504" s="221"/>
      <c r="AA504" s="221"/>
      <c r="AB504" s="223"/>
      <c r="AC504" s="223"/>
      <c r="AF504" s="224"/>
      <c r="AG504" s="221"/>
      <c r="AH504" s="221"/>
      <c r="AI504" s="225"/>
      <c r="AJ504" s="221"/>
    </row>
    <row r="505" spans="25:36" s="222" customFormat="1" x14ac:dyDescent="0.35">
      <c r="Y505" s="221"/>
      <c r="AA505" s="221"/>
      <c r="AB505" s="223"/>
      <c r="AC505" s="223"/>
      <c r="AF505" s="224"/>
      <c r="AG505" s="221"/>
      <c r="AH505" s="221"/>
      <c r="AI505" s="225"/>
      <c r="AJ505" s="221"/>
    </row>
    <row r="506" spans="25:36" s="222" customFormat="1" x14ac:dyDescent="0.35">
      <c r="Y506" s="221"/>
      <c r="AA506" s="221"/>
      <c r="AB506" s="223"/>
      <c r="AC506" s="223"/>
      <c r="AF506" s="224"/>
      <c r="AG506" s="221"/>
      <c r="AH506" s="221"/>
      <c r="AI506" s="225"/>
      <c r="AJ506" s="221"/>
    </row>
    <row r="507" spans="25:36" s="222" customFormat="1" x14ac:dyDescent="0.35">
      <c r="Y507" s="221"/>
      <c r="AA507" s="221"/>
      <c r="AB507" s="223"/>
      <c r="AC507" s="223"/>
      <c r="AF507" s="224"/>
      <c r="AG507" s="221"/>
      <c r="AH507" s="221"/>
      <c r="AI507" s="225"/>
      <c r="AJ507" s="221"/>
    </row>
    <row r="508" spans="25:36" s="222" customFormat="1" x14ac:dyDescent="0.35">
      <c r="Y508" s="221"/>
      <c r="AA508" s="221"/>
      <c r="AB508" s="223"/>
      <c r="AC508" s="223"/>
      <c r="AF508" s="224"/>
      <c r="AG508" s="221"/>
      <c r="AH508" s="221"/>
      <c r="AI508" s="225"/>
      <c r="AJ508" s="221"/>
    </row>
    <row r="509" spans="25:36" s="222" customFormat="1" x14ac:dyDescent="0.35">
      <c r="Y509" s="221"/>
      <c r="AA509" s="221"/>
      <c r="AB509" s="223"/>
      <c r="AC509" s="223"/>
      <c r="AF509" s="224"/>
      <c r="AG509" s="221"/>
      <c r="AH509" s="221"/>
      <c r="AI509" s="225"/>
      <c r="AJ509" s="221"/>
    </row>
    <row r="510" spans="25:36" s="222" customFormat="1" x14ac:dyDescent="0.35">
      <c r="Y510" s="221"/>
      <c r="AA510" s="221"/>
      <c r="AB510" s="223"/>
      <c r="AC510" s="223"/>
      <c r="AF510" s="224"/>
      <c r="AG510" s="221"/>
      <c r="AH510" s="221"/>
      <c r="AI510" s="225"/>
      <c r="AJ510" s="221"/>
    </row>
    <row r="511" spans="25:36" s="222" customFormat="1" x14ac:dyDescent="0.35">
      <c r="Y511" s="221"/>
      <c r="AA511" s="221"/>
      <c r="AB511" s="223"/>
      <c r="AC511" s="223"/>
      <c r="AF511" s="224"/>
      <c r="AG511" s="221"/>
      <c r="AH511" s="221"/>
      <c r="AI511" s="225"/>
      <c r="AJ511" s="221"/>
    </row>
    <row r="512" spans="25:36" s="222" customFormat="1" x14ac:dyDescent="0.35">
      <c r="Y512" s="221"/>
      <c r="AA512" s="221"/>
      <c r="AB512" s="223"/>
      <c r="AC512" s="223"/>
      <c r="AF512" s="224"/>
      <c r="AG512" s="221"/>
      <c r="AH512" s="221"/>
      <c r="AI512" s="225"/>
      <c r="AJ512" s="221"/>
    </row>
    <row r="513" spans="25:36" s="222" customFormat="1" x14ac:dyDescent="0.35">
      <c r="Y513" s="221"/>
      <c r="AA513" s="221"/>
      <c r="AB513" s="223"/>
      <c r="AC513" s="223"/>
      <c r="AF513" s="224"/>
      <c r="AG513" s="221"/>
      <c r="AH513" s="221"/>
      <c r="AI513" s="225"/>
      <c r="AJ513" s="221"/>
    </row>
    <row r="514" spans="25:36" s="222" customFormat="1" x14ac:dyDescent="0.35">
      <c r="Y514" s="221"/>
      <c r="AA514" s="221"/>
      <c r="AB514" s="223"/>
      <c r="AC514" s="223"/>
      <c r="AF514" s="224"/>
      <c r="AG514" s="221"/>
      <c r="AH514" s="221"/>
      <c r="AI514" s="225"/>
      <c r="AJ514" s="221"/>
    </row>
    <row r="515" spans="25:36" s="222" customFormat="1" x14ac:dyDescent="0.35">
      <c r="Y515" s="221"/>
      <c r="AA515" s="221"/>
      <c r="AB515" s="223"/>
      <c r="AC515" s="223"/>
      <c r="AF515" s="224"/>
      <c r="AG515" s="221"/>
      <c r="AH515" s="221"/>
      <c r="AI515" s="225"/>
      <c r="AJ515" s="221"/>
    </row>
    <row r="516" spans="25:36" s="222" customFormat="1" x14ac:dyDescent="0.35">
      <c r="Y516" s="221"/>
      <c r="AA516" s="221"/>
      <c r="AB516" s="223"/>
      <c r="AC516" s="223"/>
      <c r="AF516" s="224"/>
      <c r="AG516" s="221"/>
      <c r="AH516" s="221"/>
      <c r="AI516" s="225"/>
      <c r="AJ516" s="221"/>
    </row>
    <row r="517" spans="25:36" s="222" customFormat="1" x14ac:dyDescent="0.35">
      <c r="Y517" s="221"/>
      <c r="AA517" s="221"/>
      <c r="AB517" s="223"/>
      <c r="AC517" s="223"/>
      <c r="AF517" s="224"/>
      <c r="AG517" s="221"/>
      <c r="AH517" s="221"/>
      <c r="AI517" s="225"/>
      <c r="AJ517" s="221"/>
    </row>
    <row r="518" spans="25:36" s="222" customFormat="1" x14ac:dyDescent="0.35">
      <c r="Y518" s="221"/>
      <c r="AA518" s="221"/>
      <c r="AB518" s="223"/>
      <c r="AC518" s="223"/>
      <c r="AF518" s="224"/>
      <c r="AG518" s="221"/>
      <c r="AH518" s="221"/>
      <c r="AI518" s="225"/>
      <c r="AJ518" s="221"/>
    </row>
    <row r="519" spans="25:36" s="222" customFormat="1" x14ac:dyDescent="0.35">
      <c r="Y519" s="221"/>
      <c r="AA519" s="221"/>
      <c r="AB519" s="223"/>
      <c r="AC519" s="223"/>
      <c r="AF519" s="224"/>
      <c r="AG519" s="221"/>
      <c r="AH519" s="221"/>
      <c r="AI519" s="225"/>
      <c r="AJ519" s="221"/>
    </row>
    <row r="520" spans="25:36" s="222" customFormat="1" x14ac:dyDescent="0.35">
      <c r="Y520" s="221"/>
      <c r="AA520" s="221"/>
      <c r="AB520" s="223"/>
      <c r="AC520" s="223"/>
      <c r="AF520" s="224"/>
      <c r="AG520" s="221"/>
      <c r="AH520" s="221"/>
      <c r="AI520" s="225"/>
      <c r="AJ520" s="221"/>
    </row>
    <row r="521" spans="25:36" s="222" customFormat="1" x14ac:dyDescent="0.35">
      <c r="Y521" s="221"/>
      <c r="AA521" s="221"/>
      <c r="AB521" s="223"/>
      <c r="AC521" s="223"/>
      <c r="AF521" s="224"/>
      <c r="AG521" s="221"/>
      <c r="AH521" s="221"/>
      <c r="AI521" s="225"/>
      <c r="AJ521" s="221"/>
    </row>
    <row r="522" spans="25:36" s="222" customFormat="1" x14ac:dyDescent="0.35">
      <c r="Y522" s="221"/>
      <c r="AA522" s="221"/>
      <c r="AB522" s="223"/>
      <c r="AC522" s="223"/>
      <c r="AF522" s="224"/>
      <c r="AG522" s="221"/>
      <c r="AH522" s="221"/>
      <c r="AI522" s="225"/>
      <c r="AJ522" s="221"/>
    </row>
    <row r="523" spans="25:36" s="222" customFormat="1" x14ac:dyDescent="0.35">
      <c r="Y523" s="221"/>
      <c r="AA523" s="221"/>
      <c r="AB523" s="223"/>
      <c r="AC523" s="223"/>
      <c r="AF523" s="224"/>
      <c r="AG523" s="221"/>
      <c r="AH523" s="221"/>
      <c r="AI523" s="225"/>
      <c r="AJ523" s="221"/>
    </row>
    <row r="524" spans="25:36" s="222" customFormat="1" x14ac:dyDescent="0.35">
      <c r="Y524" s="221"/>
      <c r="AA524" s="221"/>
      <c r="AB524" s="223"/>
      <c r="AC524" s="223"/>
      <c r="AF524" s="224"/>
      <c r="AG524" s="221"/>
      <c r="AH524" s="221"/>
      <c r="AI524" s="225"/>
      <c r="AJ524" s="221"/>
    </row>
    <row r="525" spans="25:36" s="222" customFormat="1" x14ac:dyDescent="0.35">
      <c r="Y525" s="221"/>
      <c r="AA525" s="221"/>
      <c r="AB525" s="223"/>
      <c r="AC525" s="223"/>
      <c r="AF525" s="224"/>
      <c r="AG525" s="221"/>
      <c r="AH525" s="221"/>
      <c r="AI525" s="225"/>
      <c r="AJ525" s="221"/>
    </row>
    <row r="526" spans="25:36" s="222" customFormat="1" x14ac:dyDescent="0.35">
      <c r="Y526" s="221"/>
      <c r="AA526" s="221"/>
      <c r="AB526" s="223"/>
      <c r="AC526" s="223"/>
      <c r="AF526" s="224"/>
      <c r="AG526" s="221"/>
      <c r="AH526" s="221"/>
      <c r="AI526" s="225"/>
      <c r="AJ526" s="221"/>
    </row>
    <row r="527" spans="25:36" s="222" customFormat="1" x14ac:dyDescent="0.35">
      <c r="Y527" s="221"/>
      <c r="AA527" s="221"/>
      <c r="AB527" s="223"/>
      <c r="AC527" s="223"/>
      <c r="AF527" s="224"/>
      <c r="AG527" s="221"/>
      <c r="AH527" s="221"/>
      <c r="AI527" s="225"/>
      <c r="AJ527" s="221"/>
    </row>
    <row r="528" spans="25:36" s="222" customFormat="1" x14ac:dyDescent="0.35">
      <c r="Y528" s="221"/>
      <c r="AA528" s="221"/>
      <c r="AB528" s="223"/>
      <c r="AC528" s="223"/>
      <c r="AF528" s="224"/>
      <c r="AG528" s="221"/>
      <c r="AH528" s="221"/>
      <c r="AI528" s="225"/>
      <c r="AJ528" s="221"/>
    </row>
    <row r="529" spans="25:36" s="222" customFormat="1" x14ac:dyDescent="0.35">
      <c r="Y529" s="221"/>
      <c r="AA529" s="221"/>
      <c r="AB529" s="223"/>
      <c r="AC529" s="223"/>
      <c r="AF529" s="224"/>
      <c r="AG529" s="221"/>
      <c r="AH529" s="221"/>
      <c r="AI529" s="225"/>
      <c r="AJ529" s="221"/>
    </row>
    <row r="530" spans="25:36" s="222" customFormat="1" x14ac:dyDescent="0.35">
      <c r="Y530" s="221"/>
      <c r="AA530" s="221"/>
      <c r="AB530" s="223"/>
      <c r="AC530" s="223"/>
      <c r="AF530" s="224"/>
      <c r="AG530" s="221"/>
      <c r="AH530" s="221"/>
      <c r="AI530" s="225"/>
      <c r="AJ530" s="221"/>
    </row>
    <row r="531" spans="25:36" s="222" customFormat="1" x14ac:dyDescent="0.35">
      <c r="Y531" s="221"/>
      <c r="AA531" s="221"/>
      <c r="AB531" s="223"/>
      <c r="AC531" s="223"/>
      <c r="AF531" s="224"/>
      <c r="AG531" s="221"/>
      <c r="AH531" s="221"/>
      <c r="AI531" s="225"/>
      <c r="AJ531" s="221"/>
    </row>
    <row r="532" spans="25:36" s="222" customFormat="1" x14ac:dyDescent="0.35">
      <c r="Y532" s="221"/>
      <c r="AA532" s="221"/>
      <c r="AB532" s="223"/>
      <c r="AC532" s="223"/>
      <c r="AF532" s="224"/>
      <c r="AG532" s="221"/>
      <c r="AH532" s="221"/>
      <c r="AI532" s="225"/>
      <c r="AJ532" s="221"/>
    </row>
    <row r="533" spans="25:36" s="222" customFormat="1" x14ac:dyDescent="0.35">
      <c r="Y533" s="221"/>
      <c r="AA533" s="221"/>
      <c r="AB533" s="223"/>
      <c r="AC533" s="223"/>
      <c r="AF533" s="224"/>
      <c r="AG533" s="221"/>
      <c r="AH533" s="221"/>
      <c r="AI533" s="225"/>
      <c r="AJ533" s="221"/>
    </row>
    <row r="534" spans="25:36" s="222" customFormat="1" x14ac:dyDescent="0.35">
      <c r="Y534" s="221"/>
      <c r="AA534" s="221"/>
      <c r="AB534" s="223"/>
      <c r="AC534" s="223"/>
      <c r="AF534" s="224"/>
      <c r="AG534" s="221"/>
      <c r="AH534" s="221"/>
      <c r="AI534" s="225"/>
      <c r="AJ534" s="221"/>
    </row>
    <row r="535" spans="25:36" s="222" customFormat="1" x14ac:dyDescent="0.35">
      <c r="Y535" s="221"/>
      <c r="AA535" s="221"/>
      <c r="AB535" s="223"/>
      <c r="AC535" s="223"/>
      <c r="AF535" s="224"/>
      <c r="AG535" s="221"/>
      <c r="AH535" s="221"/>
      <c r="AI535" s="225"/>
      <c r="AJ535" s="221"/>
    </row>
    <row r="536" spans="25:36" s="222" customFormat="1" x14ac:dyDescent="0.35">
      <c r="Y536" s="221"/>
      <c r="AA536" s="221"/>
      <c r="AB536" s="223"/>
      <c r="AC536" s="223"/>
      <c r="AF536" s="224"/>
      <c r="AG536" s="221"/>
      <c r="AH536" s="221"/>
      <c r="AI536" s="225"/>
      <c r="AJ536" s="221"/>
    </row>
    <row r="537" spans="25:36" s="222" customFormat="1" x14ac:dyDescent="0.35">
      <c r="Y537" s="221"/>
      <c r="AA537" s="221"/>
      <c r="AB537" s="223"/>
      <c r="AC537" s="223"/>
      <c r="AF537" s="224"/>
      <c r="AG537" s="221"/>
      <c r="AH537" s="221"/>
      <c r="AI537" s="225"/>
      <c r="AJ537" s="221"/>
    </row>
    <row r="538" spans="25:36" s="222" customFormat="1" x14ac:dyDescent="0.35">
      <c r="Y538" s="221"/>
      <c r="AA538" s="221"/>
      <c r="AB538" s="223"/>
      <c r="AC538" s="223"/>
      <c r="AF538" s="224"/>
      <c r="AG538" s="221"/>
      <c r="AH538" s="221"/>
      <c r="AI538" s="225"/>
      <c r="AJ538" s="221"/>
    </row>
    <row r="539" spans="25:36" s="222" customFormat="1" x14ac:dyDescent="0.35">
      <c r="Y539" s="221"/>
      <c r="AA539" s="221"/>
      <c r="AB539" s="223"/>
      <c r="AC539" s="223"/>
      <c r="AF539" s="224"/>
      <c r="AG539" s="221"/>
      <c r="AH539" s="221"/>
      <c r="AI539" s="225"/>
      <c r="AJ539" s="221"/>
    </row>
    <row r="540" spans="25:36" s="222" customFormat="1" x14ac:dyDescent="0.35">
      <c r="Y540" s="221"/>
      <c r="AA540" s="221"/>
      <c r="AB540" s="223"/>
      <c r="AC540" s="223"/>
      <c r="AF540" s="224"/>
      <c r="AG540" s="221"/>
      <c r="AH540" s="221"/>
      <c r="AI540" s="225"/>
      <c r="AJ540" s="221"/>
    </row>
    <row r="541" spans="25:36" s="222" customFormat="1" x14ac:dyDescent="0.35">
      <c r="Y541" s="221"/>
      <c r="AA541" s="221"/>
      <c r="AB541" s="223"/>
      <c r="AC541" s="223"/>
      <c r="AF541" s="224"/>
      <c r="AG541" s="221"/>
      <c r="AH541" s="221"/>
      <c r="AI541" s="225"/>
      <c r="AJ541" s="221"/>
    </row>
    <row r="542" spans="25:36" s="222" customFormat="1" x14ac:dyDescent="0.35">
      <c r="Y542" s="221"/>
      <c r="AA542" s="221"/>
      <c r="AB542" s="223"/>
      <c r="AC542" s="223"/>
      <c r="AF542" s="224"/>
      <c r="AG542" s="221"/>
      <c r="AH542" s="221"/>
      <c r="AI542" s="225"/>
      <c r="AJ542" s="221"/>
    </row>
    <row r="543" spans="25:36" s="222" customFormat="1" x14ac:dyDescent="0.35">
      <c r="Y543" s="221"/>
      <c r="AA543" s="221"/>
      <c r="AB543" s="223"/>
      <c r="AC543" s="223"/>
      <c r="AF543" s="224"/>
      <c r="AG543" s="221"/>
      <c r="AH543" s="221"/>
      <c r="AI543" s="225"/>
      <c r="AJ543" s="221"/>
    </row>
    <row r="544" spans="25:36" s="222" customFormat="1" x14ac:dyDescent="0.35">
      <c r="Y544" s="221"/>
      <c r="AA544" s="221"/>
      <c r="AB544" s="223"/>
      <c r="AC544" s="223"/>
      <c r="AF544" s="224"/>
      <c r="AG544" s="221"/>
      <c r="AH544" s="221"/>
      <c r="AI544" s="225"/>
      <c r="AJ544" s="221"/>
    </row>
    <row r="545" spans="25:36" s="222" customFormat="1" x14ac:dyDescent="0.35">
      <c r="Y545" s="221"/>
      <c r="AA545" s="221"/>
      <c r="AB545" s="223"/>
      <c r="AC545" s="223"/>
      <c r="AF545" s="224"/>
      <c r="AG545" s="221"/>
      <c r="AH545" s="221"/>
      <c r="AI545" s="225"/>
      <c r="AJ545" s="221"/>
    </row>
    <row r="546" spans="25:36" s="222" customFormat="1" x14ac:dyDescent="0.35">
      <c r="Y546" s="221"/>
      <c r="AA546" s="221"/>
      <c r="AB546" s="223"/>
      <c r="AC546" s="223"/>
      <c r="AF546" s="224"/>
      <c r="AG546" s="221"/>
      <c r="AH546" s="221"/>
      <c r="AI546" s="225"/>
      <c r="AJ546" s="221"/>
    </row>
    <row r="547" spans="25:36" s="222" customFormat="1" x14ac:dyDescent="0.35">
      <c r="Y547" s="221"/>
      <c r="AA547" s="221"/>
      <c r="AB547" s="223"/>
      <c r="AC547" s="223"/>
      <c r="AF547" s="224"/>
      <c r="AG547" s="221"/>
      <c r="AH547" s="221"/>
      <c r="AI547" s="225"/>
      <c r="AJ547" s="221"/>
    </row>
    <row r="548" spans="25:36" s="222" customFormat="1" x14ac:dyDescent="0.35">
      <c r="Y548" s="221"/>
      <c r="AA548" s="221"/>
      <c r="AB548" s="223"/>
      <c r="AC548" s="223"/>
      <c r="AF548" s="224"/>
      <c r="AG548" s="221"/>
      <c r="AH548" s="221"/>
      <c r="AI548" s="225"/>
      <c r="AJ548" s="221"/>
    </row>
    <row r="549" spans="25:36" s="222" customFormat="1" x14ac:dyDescent="0.35">
      <c r="Y549" s="221"/>
      <c r="AA549" s="221"/>
      <c r="AB549" s="223"/>
      <c r="AC549" s="223"/>
      <c r="AF549" s="224"/>
      <c r="AG549" s="221"/>
      <c r="AH549" s="221"/>
      <c r="AI549" s="225"/>
      <c r="AJ549" s="221"/>
    </row>
    <row r="550" spans="25:36" s="222" customFormat="1" x14ac:dyDescent="0.35">
      <c r="Y550" s="221"/>
      <c r="AA550" s="221"/>
      <c r="AB550" s="223"/>
      <c r="AC550" s="223"/>
      <c r="AF550" s="224"/>
      <c r="AG550" s="221"/>
      <c r="AH550" s="221"/>
      <c r="AI550" s="225"/>
      <c r="AJ550" s="221"/>
    </row>
    <row r="551" spans="25:36" s="222" customFormat="1" x14ac:dyDescent="0.35">
      <c r="Y551" s="221"/>
      <c r="AA551" s="221"/>
      <c r="AB551" s="223"/>
      <c r="AC551" s="223"/>
      <c r="AF551" s="224"/>
      <c r="AG551" s="221"/>
      <c r="AH551" s="221"/>
      <c r="AI551" s="225"/>
      <c r="AJ551" s="221"/>
    </row>
    <row r="552" spans="25:36" s="222" customFormat="1" x14ac:dyDescent="0.35">
      <c r="Y552" s="221"/>
      <c r="AA552" s="221"/>
      <c r="AB552" s="223"/>
      <c r="AC552" s="223"/>
      <c r="AF552" s="224"/>
      <c r="AG552" s="221"/>
      <c r="AH552" s="221"/>
      <c r="AI552" s="225"/>
      <c r="AJ552" s="221"/>
    </row>
    <row r="553" spans="25:36" s="222" customFormat="1" x14ac:dyDescent="0.35">
      <c r="Y553" s="221"/>
      <c r="AA553" s="221"/>
      <c r="AB553" s="223"/>
      <c r="AC553" s="223"/>
      <c r="AF553" s="224"/>
      <c r="AG553" s="221"/>
      <c r="AH553" s="221"/>
      <c r="AI553" s="225"/>
      <c r="AJ553" s="221"/>
    </row>
    <row r="554" spans="25:36" s="222" customFormat="1" x14ac:dyDescent="0.35">
      <c r="Y554" s="221"/>
      <c r="AA554" s="221"/>
      <c r="AB554" s="223"/>
      <c r="AC554" s="223"/>
      <c r="AF554" s="224"/>
      <c r="AG554" s="221"/>
      <c r="AH554" s="221"/>
      <c r="AI554" s="225"/>
      <c r="AJ554" s="221"/>
    </row>
    <row r="555" spans="25:36" s="222" customFormat="1" x14ac:dyDescent="0.35">
      <c r="Y555" s="221"/>
      <c r="AA555" s="221"/>
      <c r="AB555" s="223"/>
      <c r="AC555" s="223"/>
      <c r="AF555" s="224"/>
      <c r="AG555" s="221"/>
      <c r="AH555" s="221"/>
      <c r="AI555" s="225"/>
      <c r="AJ555" s="221"/>
    </row>
    <row r="556" spans="25:36" s="222" customFormat="1" x14ac:dyDescent="0.35">
      <c r="Y556" s="221"/>
      <c r="AA556" s="221"/>
      <c r="AB556" s="223"/>
      <c r="AC556" s="223"/>
      <c r="AF556" s="224"/>
      <c r="AG556" s="221"/>
      <c r="AH556" s="221"/>
      <c r="AI556" s="225"/>
      <c r="AJ556" s="221"/>
    </row>
    <row r="557" spans="25:36" s="222" customFormat="1" x14ac:dyDescent="0.35">
      <c r="Y557" s="221"/>
      <c r="AA557" s="221"/>
      <c r="AB557" s="223"/>
      <c r="AC557" s="223"/>
      <c r="AF557" s="224"/>
      <c r="AG557" s="221"/>
      <c r="AH557" s="221"/>
      <c r="AI557" s="225"/>
      <c r="AJ557" s="221"/>
    </row>
    <row r="558" spans="25:36" s="222" customFormat="1" x14ac:dyDescent="0.35">
      <c r="Y558" s="221"/>
      <c r="AA558" s="221"/>
      <c r="AB558" s="223"/>
      <c r="AC558" s="223"/>
      <c r="AF558" s="224"/>
      <c r="AG558" s="221"/>
      <c r="AH558" s="221"/>
      <c r="AI558" s="225"/>
      <c r="AJ558" s="221"/>
    </row>
    <row r="559" spans="25:36" s="222" customFormat="1" x14ac:dyDescent="0.35">
      <c r="Y559" s="221"/>
      <c r="AA559" s="221"/>
      <c r="AB559" s="223"/>
      <c r="AC559" s="223"/>
      <c r="AF559" s="224"/>
      <c r="AG559" s="221"/>
      <c r="AH559" s="221"/>
      <c r="AI559" s="225"/>
      <c r="AJ559" s="221"/>
    </row>
    <row r="560" spans="25:36" s="222" customFormat="1" x14ac:dyDescent="0.35">
      <c r="Y560" s="221"/>
      <c r="AA560" s="221"/>
      <c r="AB560" s="223"/>
      <c r="AC560" s="223"/>
      <c r="AF560" s="224"/>
      <c r="AG560" s="221"/>
      <c r="AH560" s="221"/>
      <c r="AI560" s="225"/>
      <c r="AJ560" s="221"/>
    </row>
    <row r="561" spans="25:36" s="222" customFormat="1" x14ac:dyDescent="0.35">
      <c r="Y561" s="221"/>
      <c r="AA561" s="221"/>
      <c r="AB561" s="223"/>
      <c r="AC561" s="223"/>
      <c r="AF561" s="224"/>
      <c r="AG561" s="221"/>
      <c r="AH561" s="221"/>
      <c r="AI561" s="225"/>
      <c r="AJ561" s="221"/>
    </row>
    <row r="562" spans="25:36" s="222" customFormat="1" x14ac:dyDescent="0.35">
      <c r="Y562" s="221"/>
      <c r="AA562" s="221"/>
      <c r="AB562" s="223"/>
      <c r="AC562" s="223"/>
      <c r="AF562" s="224"/>
      <c r="AG562" s="221"/>
      <c r="AH562" s="221"/>
      <c r="AI562" s="225"/>
      <c r="AJ562" s="221"/>
    </row>
    <row r="563" spans="25:36" s="222" customFormat="1" x14ac:dyDescent="0.35">
      <c r="Y563" s="221"/>
      <c r="AA563" s="221"/>
      <c r="AB563" s="223"/>
      <c r="AC563" s="223"/>
      <c r="AF563" s="224"/>
      <c r="AG563" s="221"/>
      <c r="AH563" s="221"/>
      <c r="AI563" s="225"/>
      <c r="AJ563" s="221"/>
    </row>
    <row r="564" spans="25:36" s="222" customFormat="1" x14ac:dyDescent="0.35">
      <c r="Y564" s="221"/>
      <c r="AA564" s="221"/>
      <c r="AB564" s="223"/>
      <c r="AC564" s="223"/>
      <c r="AF564" s="224"/>
      <c r="AG564" s="221"/>
      <c r="AH564" s="221"/>
      <c r="AI564" s="225"/>
      <c r="AJ564" s="221"/>
    </row>
    <row r="565" spans="25:36" s="222" customFormat="1" x14ac:dyDescent="0.35">
      <c r="Y565" s="221"/>
      <c r="AA565" s="221"/>
      <c r="AB565" s="223"/>
      <c r="AC565" s="223"/>
      <c r="AF565" s="224"/>
      <c r="AG565" s="221"/>
      <c r="AH565" s="221"/>
      <c r="AI565" s="225"/>
      <c r="AJ565" s="221"/>
    </row>
    <row r="566" spans="25:36" s="222" customFormat="1" x14ac:dyDescent="0.35">
      <c r="Y566" s="221"/>
      <c r="AA566" s="221"/>
      <c r="AB566" s="223"/>
      <c r="AC566" s="223"/>
      <c r="AF566" s="224"/>
      <c r="AG566" s="221"/>
      <c r="AH566" s="221"/>
      <c r="AI566" s="225"/>
      <c r="AJ566" s="221"/>
    </row>
    <row r="567" spans="25:36" s="222" customFormat="1" x14ac:dyDescent="0.35">
      <c r="Y567" s="221"/>
      <c r="AA567" s="221"/>
      <c r="AB567" s="223"/>
      <c r="AC567" s="223"/>
      <c r="AF567" s="224"/>
      <c r="AG567" s="221"/>
      <c r="AH567" s="221"/>
      <c r="AI567" s="225"/>
      <c r="AJ567" s="221"/>
    </row>
    <row r="568" spans="25:36" s="222" customFormat="1" x14ac:dyDescent="0.35">
      <c r="Y568" s="221"/>
      <c r="AA568" s="221"/>
      <c r="AB568" s="223"/>
      <c r="AC568" s="223"/>
      <c r="AF568" s="224"/>
      <c r="AG568" s="221"/>
      <c r="AH568" s="221"/>
      <c r="AI568" s="225"/>
      <c r="AJ568" s="221"/>
    </row>
    <row r="569" spans="25:36" s="222" customFormat="1" x14ac:dyDescent="0.35">
      <c r="Y569" s="221"/>
      <c r="AA569" s="221"/>
      <c r="AB569" s="223"/>
      <c r="AC569" s="223"/>
      <c r="AF569" s="224"/>
      <c r="AG569" s="221"/>
      <c r="AH569" s="221"/>
      <c r="AI569" s="225"/>
      <c r="AJ569" s="221"/>
    </row>
    <row r="570" spans="25:36" s="222" customFormat="1" x14ac:dyDescent="0.35">
      <c r="Y570" s="221"/>
      <c r="AA570" s="221"/>
      <c r="AB570" s="223"/>
      <c r="AC570" s="223"/>
      <c r="AF570" s="224"/>
      <c r="AG570" s="221"/>
      <c r="AH570" s="221"/>
      <c r="AI570" s="225"/>
      <c r="AJ570" s="221"/>
    </row>
    <row r="571" spans="25:36" s="222" customFormat="1" x14ac:dyDescent="0.35">
      <c r="Y571" s="221"/>
      <c r="AA571" s="221"/>
      <c r="AB571" s="223"/>
      <c r="AC571" s="223"/>
      <c r="AF571" s="224"/>
      <c r="AG571" s="221"/>
      <c r="AH571" s="221"/>
      <c r="AI571" s="225"/>
      <c r="AJ571" s="221"/>
    </row>
    <row r="572" spans="25:36" s="222" customFormat="1" x14ac:dyDescent="0.35">
      <c r="Y572" s="221"/>
      <c r="AA572" s="221"/>
      <c r="AB572" s="223"/>
      <c r="AC572" s="223"/>
      <c r="AF572" s="224"/>
      <c r="AG572" s="221"/>
      <c r="AH572" s="221"/>
      <c r="AI572" s="225"/>
      <c r="AJ572" s="221"/>
    </row>
    <row r="573" spans="25:36" s="222" customFormat="1" x14ac:dyDescent="0.35">
      <c r="Y573" s="221"/>
      <c r="AA573" s="221"/>
      <c r="AB573" s="223"/>
      <c r="AC573" s="223"/>
      <c r="AF573" s="224"/>
      <c r="AG573" s="221"/>
      <c r="AH573" s="221"/>
      <c r="AI573" s="225"/>
      <c r="AJ573" s="221"/>
    </row>
    <row r="574" spans="25:36" s="222" customFormat="1" x14ac:dyDescent="0.35">
      <c r="Y574" s="221"/>
      <c r="AA574" s="221"/>
      <c r="AB574" s="223"/>
      <c r="AC574" s="223"/>
      <c r="AF574" s="224"/>
      <c r="AG574" s="221"/>
      <c r="AH574" s="221"/>
      <c r="AI574" s="225"/>
      <c r="AJ574" s="221"/>
    </row>
    <row r="575" spans="25:36" s="222" customFormat="1" x14ac:dyDescent="0.35">
      <c r="Y575" s="221"/>
      <c r="AA575" s="221"/>
      <c r="AB575" s="223"/>
      <c r="AC575" s="223"/>
      <c r="AF575" s="224"/>
      <c r="AG575" s="221"/>
      <c r="AH575" s="221"/>
      <c r="AI575" s="225"/>
      <c r="AJ575" s="221"/>
    </row>
    <row r="576" spans="25:36" s="222" customFormat="1" x14ac:dyDescent="0.35">
      <c r="Y576" s="221"/>
      <c r="AA576" s="221"/>
      <c r="AB576" s="223"/>
      <c r="AC576" s="223"/>
      <c r="AF576" s="224"/>
      <c r="AG576" s="221"/>
      <c r="AH576" s="221"/>
      <c r="AI576" s="225"/>
      <c r="AJ576" s="221"/>
    </row>
    <row r="577" spans="25:36" s="222" customFormat="1" x14ac:dyDescent="0.35">
      <c r="Y577" s="221"/>
      <c r="AA577" s="221"/>
      <c r="AB577" s="223"/>
      <c r="AC577" s="223"/>
      <c r="AF577" s="224"/>
      <c r="AG577" s="221"/>
      <c r="AH577" s="221"/>
      <c r="AI577" s="225"/>
      <c r="AJ577" s="221"/>
    </row>
    <row r="578" spans="25:36" s="222" customFormat="1" x14ac:dyDescent="0.35">
      <c r="Y578" s="221"/>
      <c r="AA578" s="221"/>
      <c r="AB578" s="223"/>
      <c r="AC578" s="223"/>
      <c r="AF578" s="224"/>
      <c r="AG578" s="221"/>
      <c r="AH578" s="221"/>
      <c r="AI578" s="225"/>
      <c r="AJ578" s="221"/>
    </row>
    <row r="579" spans="25:36" s="222" customFormat="1" x14ac:dyDescent="0.35">
      <c r="Y579" s="221"/>
      <c r="AA579" s="221"/>
      <c r="AB579" s="223"/>
      <c r="AC579" s="223"/>
      <c r="AF579" s="224"/>
      <c r="AG579" s="221"/>
      <c r="AH579" s="221"/>
      <c r="AI579" s="225"/>
      <c r="AJ579" s="221"/>
    </row>
    <row r="580" spans="25:36" s="222" customFormat="1" x14ac:dyDescent="0.35">
      <c r="Y580" s="221"/>
      <c r="AA580" s="221"/>
      <c r="AB580" s="223"/>
      <c r="AC580" s="223"/>
      <c r="AF580" s="224"/>
      <c r="AG580" s="221"/>
      <c r="AH580" s="221"/>
      <c r="AI580" s="225"/>
      <c r="AJ580" s="221"/>
    </row>
    <row r="581" spans="25:36" s="222" customFormat="1" x14ac:dyDescent="0.35">
      <c r="Y581" s="221"/>
      <c r="AA581" s="221"/>
      <c r="AB581" s="223"/>
      <c r="AC581" s="223"/>
      <c r="AF581" s="224"/>
      <c r="AG581" s="221"/>
      <c r="AH581" s="221"/>
      <c r="AI581" s="225"/>
      <c r="AJ581" s="221"/>
    </row>
    <row r="582" spans="25:36" s="222" customFormat="1" x14ac:dyDescent="0.35">
      <c r="Y582" s="221"/>
      <c r="AA582" s="221"/>
      <c r="AB582" s="223"/>
      <c r="AC582" s="223"/>
      <c r="AF582" s="224"/>
      <c r="AG582" s="221"/>
      <c r="AH582" s="221"/>
      <c r="AI582" s="225"/>
      <c r="AJ582" s="221"/>
    </row>
    <row r="583" spans="25:36" s="222" customFormat="1" x14ac:dyDescent="0.35">
      <c r="Y583" s="221"/>
      <c r="AA583" s="221"/>
      <c r="AB583" s="223"/>
      <c r="AC583" s="223"/>
      <c r="AF583" s="224"/>
      <c r="AG583" s="221"/>
      <c r="AH583" s="221"/>
      <c r="AI583" s="225"/>
      <c r="AJ583" s="221"/>
    </row>
    <row r="584" spans="25:36" s="222" customFormat="1" x14ac:dyDescent="0.35">
      <c r="Y584" s="221"/>
      <c r="AA584" s="221"/>
      <c r="AB584" s="223"/>
      <c r="AC584" s="223"/>
      <c r="AF584" s="224"/>
      <c r="AG584" s="221"/>
      <c r="AH584" s="221"/>
      <c r="AI584" s="225"/>
      <c r="AJ584" s="221"/>
    </row>
    <row r="585" spans="25:36" s="222" customFormat="1" x14ac:dyDescent="0.35">
      <c r="Y585" s="221"/>
      <c r="AA585" s="221"/>
      <c r="AB585" s="223"/>
      <c r="AC585" s="223"/>
      <c r="AF585" s="224"/>
      <c r="AG585" s="221"/>
      <c r="AH585" s="221"/>
      <c r="AI585" s="225"/>
      <c r="AJ585" s="221"/>
    </row>
    <row r="586" spans="25:36" s="222" customFormat="1" x14ac:dyDescent="0.35">
      <c r="Y586" s="221"/>
      <c r="AA586" s="221"/>
      <c r="AB586" s="223"/>
      <c r="AC586" s="223"/>
      <c r="AF586" s="224"/>
      <c r="AG586" s="221"/>
      <c r="AH586" s="221"/>
      <c r="AI586" s="225"/>
      <c r="AJ586" s="221"/>
    </row>
    <row r="587" spans="25:36" s="222" customFormat="1" x14ac:dyDescent="0.35">
      <c r="Y587" s="221"/>
      <c r="AA587" s="221"/>
      <c r="AB587" s="223"/>
      <c r="AC587" s="223"/>
      <c r="AF587" s="224"/>
      <c r="AG587" s="221"/>
      <c r="AH587" s="221"/>
      <c r="AI587" s="225"/>
      <c r="AJ587" s="221"/>
    </row>
    <row r="588" spans="25:36" s="222" customFormat="1" x14ac:dyDescent="0.35">
      <c r="Y588" s="221"/>
      <c r="AA588" s="221"/>
      <c r="AB588" s="223"/>
      <c r="AC588" s="223"/>
      <c r="AF588" s="224"/>
      <c r="AG588" s="221"/>
      <c r="AH588" s="221"/>
      <c r="AI588" s="225"/>
      <c r="AJ588" s="221"/>
    </row>
    <row r="589" spans="25:36" s="222" customFormat="1" x14ac:dyDescent="0.35">
      <c r="Y589" s="221"/>
      <c r="AA589" s="221"/>
      <c r="AB589" s="223"/>
      <c r="AC589" s="223"/>
      <c r="AF589" s="224"/>
      <c r="AG589" s="221"/>
      <c r="AH589" s="221"/>
      <c r="AI589" s="225"/>
      <c r="AJ589" s="221"/>
    </row>
    <row r="590" spans="25:36" s="222" customFormat="1" x14ac:dyDescent="0.35">
      <c r="Y590" s="221"/>
      <c r="AA590" s="221"/>
      <c r="AB590" s="223"/>
      <c r="AC590" s="223"/>
      <c r="AF590" s="224"/>
      <c r="AG590" s="221"/>
      <c r="AH590" s="221"/>
      <c r="AI590" s="225"/>
      <c r="AJ590" s="221"/>
    </row>
    <row r="591" spans="25:36" s="222" customFormat="1" x14ac:dyDescent="0.35">
      <c r="Y591" s="221"/>
      <c r="AA591" s="221"/>
      <c r="AB591" s="223"/>
      <c r="AC591" s="223"/>
      <c r="AF591" s="224"/>
      <c r="AG591" s="221"/>
      <c r="AH591" s="221"/>
      <c r="AI591" s="225"/>
      <c r="AJ591" s="221"/>
    </row>
    <row r="592" spans="25:36" s="222" customFormat="1" x14ac:dyDescent="0.35">
      <c r="Y592" s="221"/>
      <c r="AA592" s="221"/>
      <c r="AB592" s="223"/>
      <c r="AC592" s="223"/>
      <c r="AF592" s="224"/>
      <c r="AG592" s="221"/>
      <c r="AH592" s="221"/>
      <c r="AI592" s="225"/>
      <c r="AJ592" s="221"/>
    </row>
    <row r="593" spans="25:36" s="222" customFormat="1" x14ac:dyDescent="0.35">
      <c r="Y593" s="221"/>
      <c r="AA593" s="221"/>
      <c r="AB593" s="223"/>
      <c r="AC593" s="223"/>
      <c r="AF593" s="224"/>
      <c r="AG593" s="221"/>
      <c r="AH593" s="221"/>
      <c r="AI593" s="225"/>
      <c r="AJ593" s="221"/>
    </row>
    <row r="594" spans="25:36" s="222" customFormat="1" x14ac:dyDescent="0.35">
      <c r="Y594" s="221"/>
      <c r="AA594" s="221"/>
      <c r="AB594" s="223"/>
      <c r="AC594" s="223"/>
      <c r="AF594" s="224"/>
      <c r="AG594" s="221"/>
      <c r="AH594" s="221"/>
      <c r="AI594" s="225"/>
      <c r="AJ594" s="221"/>
    </row>
    <row r="595" spans="25:36" s="222" customFormat="1" x14ac:dyDescent="0.35">
      <c r="Y595" s="221"/>
      <c r="AA595" s="221"/>
      <c r="AB595" s="223"/>
      <c r="AC595" s="223"/>
      <c r="AF595" s="224"/>
      <c r="AG595" s="221"/>
      <c r="AH595" s="221"/>
      <c r="AI595" s="225"/>
      <c r="AJ595" s="221"/>
    </row>
    <row r="596" spans="25:36" s="222" customFormat="1" x14ac:dyDescent="0.35">
      <c r="Y596" s="221"/>
      <c r="AA596" s="221"/>
      <c r="AB596" s="223"/>
      <c r="AC596" s="223"/>
      <c r="AF596" s="224"/>
      <c r="AG596" s="221"/>
      <c r="AH596" s="221"/>
      <c r="AI596" s="225"/>
      <c r="AJ596" s="221"/>
    </row>
    <row r="597" spans="25:36" s="222" customFormat="1" x14ac:dyDescent="0.35">
      <c r="Y597" s="221"/>
      <c r="AA597" s="221"/>
      <c r="AB597" s="223"/>
      <c r="AC597" s="223"/>
      <c r="AF597" s="224"/>
      <c r="AG597" s="221"/>
      <c r="AH597" s="221"/>
      <c r="AI597" s="225"/>
      <c r="AJ597" s="221"/>
    </row>
    <row r="598" spans="25:36" s="222" customFormat="1" x14ac:dyDescent="0.35">
      <c r="Y598" s="221"/>
      <c r="AA598" s="221"/>
      <c r="AB598" s="223"/>
      <c r="AC598" s="223"/>
      <c r="AF598" s="224"/>
      <c r="AG598" s="221"/>
      <c r="AH598" s="221"/>
      <c r="AI598" s="225"/>
      <c r="AJ598" s="221"/>
    </row>
    <row r="599" spans="25:36" s="222" customFormat="1" x14ac:dyDescent="0.35">
      <c r="Y599" s="221"/>
      <c r="AA599" s="221"/>
      <c r="AB599" s="223"/>
      <c r="AC599" s="223"/>
      <c r="AF599" s="224"/>
      <c r="AG599" s="221"/>
      <c r="AH599" s="221"/>
      <c r="AI599" s="225"/>
      <c r="AJ599" s="221"/>
    </row>
    <row r="600" spans="25:36" s="222" customFormat="1" x14ac:dyDescent="0.35">
      <c r="Y600" s="221"/>
      <c r="AA600" s="221"/>
      <c r="AB600" s="223"/>
      <c r="AC600" s="223"/>
      <c r="AF600" s="224"/>
      <c r="AG600" s="221"/>
      <c r="AH600" s="221"/>
      <c r="AI600" s="225"/>
      <c r="AJ600" s="221"/>
    </row>
    <row r="601" spans="25:36" s="222" customFormat="1" x14ac:dyDescent="0.35">
      <c r="Y601" s="221"/>
      <c r="AA601" s="221"/>
      <c r="AB601" s="223"/>
      <c r="AC601" s="223"/>
      <c r="AF601" s="224"/>
      <c r="AG601" s="221"/>
      <c r="AH601" s="221"/>
      <c r="AI601" s="225"/>
      <c r="AJ601" s="221"/>
    </row>
    <row r="602" spans="25:36" s="222" customFormat="1" x14ac:dyDescent="0.35">
      <c r="Y602" s="221"/>
      <c r="AA602" s="221"/>
      <c r="AB602" s="223"/>
      <c r="AC602" s="223"/>
      <c r="AF602" s="224"/>
      <c r="AG602" s="221"/>
      <c r="AH602" s="221"/>
      <c r="AI602" s="225"/>
      <c r="AJ602" s="221"/>
    </row>
    <row r="603" spans="25:36" s="222" customFormat="1" x14ac:dyDescent="0.35">
      <c r="Y603" s="221"/>
      <c r="AA603" s="221"/>
      <c r="AB603" s="223"/>
      <c r="AC603" s="223"/>
      <c r="AF603" s="224"/>
      <c r="AG603" s="221"/>
      <c r="AH603" s="221"/>
      <c r="AI603" s="225"/>
      <c r="AJ603" s="221"/>
    </row>
    <row r="604" spans="25:36" s="222" customFormat="1" x14ac:dyDescent="0.35">
      <c r="Y604" s="221"/>
      <c r="AA604" s="221"/>
      <c r="AB604" s="223"/>
      <c r="AC604" s="223"/>
      <c r="AF604" s="224"/>
      <c r="AG604" s="221"/>
      <c r="AH604" s="221"/>
      <c r="AI604" s="225"/>
      <c r="AJ604" s="221"/>
    </row>
    <row r="605" spans="25:36" s="222" customFormat="1" x14ac:dyDescent="0.35">
      <c r="Y605" s="221"/>
      <c r="AA605" s="221"/>
      <c r="AB605" s="223"/>
      <c r="AC605" s="223"/>
      <c r="AF605" s="224"/>
      <c r="AG605" s="221"/>
      <c r="AH605" s="221"/>
      <c r="AI605" s="225"/>
      <c r="AJ605" s="221"/>
    </row>
    <row r="606" spans="25:36" s="222" customFormat="1" x14ac:dyDescent="0.35">
      <c r="Y606" s="221"/>
      <c r="AA606" s="221"/>
      <c r="AB606" s="223"/>
      <c r="AC606" s="223"/>
      <c r="AF606" s="224"/>
      <c r="AG606" s="221"/>
      <c r="AH606" s="221"/>
      <c r="AI606" s="225"/>
      <c r="AJ606" s="221"/>
    </row>
    <row r="607" spans="25:36" s="222" customFormat="1" x14ac:dyDescent="0.35">
      <c r="Y607" s="221"/>
      <c r="AA607" s="221"/>
      <c r="AB607" s="223"/>
      <c r="AC607" s="223"/>
      <c r="AF607" s="224"/>
      <c r="AG607" s="221"/>
      <c r="AH607" s="221"/>
      <c r="AI607" s="225"/>
      <c r="AJ607" s="221"/>
    </row>
    <row r="608" spans="25:36" s="222" customFormat="1" x14ac:dyDescent="0.35">
      <c r="Y608" s="221"/>
      <c r="AA608" s="221"/>
      <c r="AB608" s="223"/>
      <c r="AC608" s="223"/>
      <c r="AF608" s="224"/>
      <c r="AG608" s="221"/>
      <c r="AH608" s="221"/>
      <c r="AI608" s="225"/>
      <c r="AJ608" s="221"/>
    </row>
    <row r="609" spans="25:36" s="222" customFormat="1" x14ac:dyDescent="0.35">
      <c r="Y609" s="221"/>
      <c r="AA609" s="221"/>
      <c r="AB609" s="223"/>
      <c r="AC609" s="223"/>
      <c r="AF609" s="224"/>
      <c r="AG609" s="221"/>
      <c r="AH609" s="221"/>
      <c r="AI609" s="225"/>
      <c r="AJ609" s="221"/>
    </row>
    <row r="610" spans="25:36" s="222" customFormat="1" x14ac:dyDescent="0.35">
      <c r="Y610" s="221"/>
      <c r="AA610" s="221"/>
      <c r="AB610" s="223"/>
      <c r="AC610" s="223"/>
      <c r="AF610" s="224"/>
      <c r="AG610" s="221"/>
      <c r="AH610" s="221"/>
      <c r="AI610" s="225"/>
      <c r="AJ610" s="221"/>
    </row>
    <row r="611" spans="25:36" s="222" customFormat="1" x14ac:dyDescent="0.35">
      <c r="Y611" s="221"/>
      <c r="AA611" s="221"/>
      <c r="AB611" s="223"/>
      <c r="AC611" s="223"/>
      <c r="AF611" s="224"/>
      <c r="AG611" s="221"/>
      <c r="AH611" s="221"/>
      <c r="AI611" s="225"/>
      <c r="AJ611" s="221"/>
    </row>
    <row r="612" spans="25:36" s="222" customFormat="1" x14ac:dyDescent="0.35">
      <c r="Y612" s="221"/>
      <c r="AA612" s="221"/>
      <c r="AB612" s="223"/>
      <c r="AC612" s="223"/>
      <c r="AF612" s="224"/>
      <c r="AG612" s="221"/>
      <c r="AH612" s="221"/>
      <c r="AI612" s="225"/>
      <c r="AJ612" s="221"/>
    </row>
    <row r="613" spans="25:36" s="222" customFormat="1" x14ac:dyDescent="0.35">
      <c r="Y613" s="221"/>
      <c r="AA613" s="221"/>
      <c r="AB613" s="223"/>
      <c r="AC613" s="223"/>
      <c r="AF613" s="224"/>
      <c r="AG613" s="221"/>
      <c r="AH613" s="221"/>
      <c r="AI613" s="225"/>
      <c r="AJ613" s="221"/>
    </row>
    <row r="614" spans="25:36" s="222" customFormat="1" x14ac:dyDescent="0.35">
      <c r="Y614" s="221"/>
      <c r="AA614" s="221"/>
      <c r="AB614" s="223"/>
      <c r="AC614" s="223"/>
      <c r="AF614" s="224"/>
      <c r="AG614" s="221"/>
      <c r="AH614" s="221"/>
      <c r="AI614" s="225"/>
      <c r="AJ614" s="221"/>
    </row>
    <row r="615" spans="25:36" s="222" customFormat="1" x14ac:dyDescent="0.35">
      <c r="Y615" s="221"/>
      <c r="AA615" s="221"/>
      <c r="AB615" s="223"/>
      <c r="AC615" s="223"/>
      <c r="AF615" s="224"/>
      <c r="AG615" s="221"/>
      <c r="AH615" s="221"/>
      <c r="AI615" s="225"/>
      <c r="AJ615" s="221"/>
    </row>
    <row r="616" spans="25:36" s="222" customFormat="1" x14ac:dyDescent="0.35">
      <c r="Y616" s="221"/>
      <c r="AA616" s="221"/>
      <c r="AB616" s="223"/>
      <c r="AC616" s="223"/>
      <c r="AF616" s="224"/>
      <c r="AG616" s="221"/>
      <c r="AH616" s="221"/>
      <c r="AI616" s="225"/>
      <c r="AJ616" s="221"/>
    </row>
    <row r="617" spans="25:36" s="222" customFormat="1" x14ac:dyDescent="0.35">
      <c r="Y617" s="221"/>
      <c r="AA617" s="221"/>
      <c r="AB617" s="223"/>
      <c r="AC617" s="223"/>
      <c r="AF617" s="224"/>
      <c r="AG617" s="221"/>
      <c r="AH617" s="221"/>
      <c r="AI617" s="225"/>
      <c r="AJ617" s="221"/>
    </row>
    <row r="618" spans="25:36" s="222" customFormat="1" x14ac:dyDescent="0.35">
      <c r="Y618" s="221"/>
      <c r="AA618" s="221"/>
      <c r="AB618" s="223"/>
      <c r="AC618" s="223"/>
      <c r="AF618" s="224"/>
      <c r="AG618" s="221"/>
      <c r="AH618" s="221"/>
      <c r="AI618" s="225"/>
      <c r="AJ618" s="221"/>
    </row>
    <row r="619" spans="25:36" s="222" customFormat="1" x14ac:dyDescent="0.35">
      <c r="Y619" s="221"/>
      <c r="AA619" s="221"/>
      <c r="AB619" s="223"/>
      <c r="AC619" s="223"/>
      <c r="AF619" s="224"/>
      <c r="AG619" s="221"/>
      <c r="AH619" s="221"/>
      <c r="AI619" s="225"/>
      <c r="AJ619" s="221"/>
    </row>
    <row r="620" spans="25:36" s="222" customFormat="1" x14ac:dyDescent="0.35">
      <c r="Y620" s="221"/>
      <c r="AA620" s="221"/>
      <c r="AB620" s="223"/>
      <c r="AC620" s="223"/>
      <c r="AF620" s="224"/>
      <c r="AG620" s="221"/>
      <c r="AH620" s="221"/>
      <c r="AI620" s="225"/>
      <c r="AJ620" s="221"/>
    </row>
    <row r="621" spans="25:36" s="222" customFormat="1" x14ac:dyDescent="0.35">
      <c r="Y621" s="221"/>
      <c r="AA621" s="221"/>
      <c r="AB621" s="223"/>
      <c r="AC621" s="223"/>
      <c r="AF621" s="224"/>
      <c r="AG621" s="221"/>
      <c r="AH621" s="221"/>
      <c r="AI621" s="225"/>
      <c r="AJ621" s="221"/>
    </row>
    <row r="622" spans="25:36" s="222" customFormat="1" x14ac:dyDescent="0.35">
      <c r="Y622" s="221"/>
      <c r="AA622" s="221"/>
      <c r="AB622" s="223"/>
      <c r="AC622" s="223"/>
      <c r="AF622" s="224"/>
      <c r="AG622" s="221"/>
      <c r="AH622" s="221"/>
      <c r="AI622" s="225"/>
      <c r="AJ622" s="221"/>
    </row>
    <row r="623" spans="25:36" s="222" customFormat="1" x14ac:dyDescent="0.35">
      <c r="Y623" s="221"/>
      <c r="AA623" s="221"/>
      <c r="AB623" s="223"/>
      <c r="AC623" s="223"/>
      <c r="AF623" s="224"/>
      <c r="AG623" s="221"/>
      <c r="AH623" s="221"/>
      <c r="AI623" s="225"/>
      <c r="AJ623" s="221"/>
    </row>
    <row r="624" spans="25:36" s="222" customFormat="1" x14ac:dyDescent="0.35">
      <c r="Y624" s="221"/>
      <c r="AA624" s="221"/>
      <c r="AB624" s="223"/>
      <c r="AC624" s="223"/>
      <c r="AF624" s="224"/>
      <c r="AG624" s="221"/>
      <c r="AH624" s="221"/>
      <c r="AI624" s="225"/>
      <c r="AJ624" s="221"/>
    </row>
    <row r="625" spans="25:36" s="222" customFormat="1" x14ac:dyDescent="0.35">
      <c r="Y625" s="221"/>
      <c r="AA625" s="221"/>
      <c r="AB625" s="223"/>
      <c r="AC625" s="223"/>
      <c r="AF625" s="224"/>
      <c r="AG625" s="221"/>
      <c r="AH625" s="221"/>
      <c r="AI625" s="225"/>
      <c r="AJ625" s="221"/>
    </row>
    <row r="626" spans="25:36" s="222" customFormat="1" x14ac:dyDescent="0.35">
      <c r="Y626" s="221"/>
      <c r="AA626" s="221"/>
      <c r="AB626" s="223"/>
      <c r="AC626" s="223"/>
      <c r="AF626" s="224"/>
      <c r="AG626" s="221"/>
      <c r="AH626" s="221"/>
      <c r="AI626" s="225"/>
      <c r="AJ626" s="221"/>
    </row>
    <row r="627" spans="25:36" s="222" customFormat="1" x14ac:dyDescent="0.35">
      <c r="Y627" s="221"/>
      <c r="AA627" s="221"/>
      <c r="AB627" s="223"/>
      <c r="AC627" s="223"/>
      <c r="AF627" s="224"/>
      <c r="AG627" s="221"/>
      <c r="AH627" s="221"/>
      <c r="AI627" s="225"/>
      <c r="AJ627" s="221"/>
    </row>
    <row r="628" spans="25:36" s="222" customFormat="1" x14ac:dyDescent="0.35">
      <c r="Y628" s="221"/>
      <c r="AA628" s="221"/>
      <c r="AB628" s="223"/>
      <c r="AC628" s="223"/>
      <c r="AF628" s="224"/>
      <c r="AG628" s="221"/>
      <c r="AH628" s="221"/>
      <c r="AI628" s="225"/>
      <c r="AJ628" s="221"/>
    </row>
    <row r="629" spans="25:36" s="222" customFormat="1" x14ac:dyDescent="0.35">
      <c r="Y629" s="221"/>
      <c r="AA629" s="221"/>
      <c r="AB629" s="223"/>
      <c r="AC629" s="223"/>
      <c r="AF629" s="224"/>
      <c r="AG629" s="221"/>
      <c r="AH629" s="221"/>
      <c r="AI629" s="225"/>
      <c r="AJ629" s="221"/>
    </row>
    <row r="630" spans="25:36" s="222" customFormat="1" x14ac:dyDescent="0.35">
      <c r="Y630" s="221"/>
      <c r="AA630" s="221"/>
      <c r="AB630" s="223"/>
      <c r="AC630" s="223"/>
      <c r="AF630" s="224"/>
      <c r="AG630" s="221"/>
      <c r="AH630" s="221"/>
      <c r="AI630" s="225"/>
      <c r="AJ630" s="221"/>
    </row>
    <row r="631" spans="25:36" s="222" customFormat="1" x14ac:dyDescent="0.35">
      <c r="Y631" s="221"/>
      <c r="AA631" s="221"/>
      <c r="AB631" s="223"/>
      <c r="AC631" s="223"/>
      <c r="AF631" s="224"/>
      <c r="AG631" s="221"/>
      <c r="AH631" s="221"/>
      <c r="AI631" s="225"/>
      <c r="AJ631" s="221"/>
    </row>
    <row r="632" spans="25:36" s="222" customFormat="1" x14ac:dyDescent="0.35">
      <c r="Y632" s="221"/>
      <c r="AA632" s="221"/>
      <c r="AB632" s="223"/>
      <c r="AC632" s="223"/>
      <c r="AF632" s="224"/>
      <c r="AG632" s="221"/>
      <c r="AH632" s="221"/>
      <c r="AI632" s="225"/>
      <c r="AJ632" s="221"/>
    </row>
    <row r="633" spans="25:36" s="222" customFormat="1" x14ac:dyDescent="0.35">
      <c r="Y633" s="221"/>
      <c r="AA633" s="221"/>
      <c r="AB633" s="223"/>
      <c r="AC633" s="223"/>
      <c r="AF633" s="224"/>
      <c r="AG633" s="221"/>
      <c r="AH633" s="221"/>
      <c r="AI633" s="225"/>
      <c r="AJ633" s="221"/>
    </row>
    <row r="634" spans="25:36" s="222" customFormat="1" x14ac:dyDescent="0.35">
      <c r="Y634" s="221"/>
      <c r="AA634" s="221"/>
      <c r="AB634" s="223"/>
      <c r="AC634" s="223"/>
      <c r="AF634" s="224"/>
      <c r="AG634" s="221"/>
      <c r="AH634" s="221"/>
      <c r="AI634" s="225"/>
      <c r="AJ634" s="221"/>
    </row>
    <row r="635" spans="25:36" s="222" customFormat="1" x14ac:dyDescent="0.35">
      <c r="Y635" s="221"/>
      <c r="AA635" s="221"/>
      <c r="AB635" s="223"/>
      <c r="AC635" s="223"/>
      <c r="AF635" s="224"/>
      <c r="AG635" s="221"/>
      <c r="AH635" s="221"/>
      <c r="AI635" s="225"/>
      <c r="AJ635" s="221"/>
    </row>
    <row r="636" spans="25:36" s="222" customFormat="1" x14ac:dyDescent="0.35">
      <c r="Y636" s="221"/>
      <c r="AA636" s="221"/>
      <c r="AB636" s="223"/>
      <c r="AC636" s="223"/>
      <c r="AF636" s="224"/>
      <c r="AG636" s="221"/>
      <c r="AH636" s="221"/>
      <c r="AI636" s="225"/>
      <c r="AJ636" s="221"/>
    </row>
    <row r="637" spans="25:36" s="222" customFormat="1" x14ac:dyDescent="0.35">
      <c r="Y637" s="221"/>
      <c r="AA637" s="221"/>
      <c r="AB637" s="223"/>
      <c r="AC637" s="223"/>
      <c r="AF637" s="224"/>
      <c r="AG637" s="221"/>
      <c r="AH637" s="221"/>
      <c r="AI637" s="225"/>
      <c r="AJ637" s="221"/>
    </row>
    <row r="638" spans="25:36" s="222" customFormat="1" x14ac:dyDescent="0.35">
      <c r="Y638" s="221"/>
      <c r="AA638" s="221"/>
      <c r="AB638" s="223"/>
      <c r="AC638" s="223"/>
      <c r="AF638" s="224"/>
      <c r="AG638" s="221"/>
      <c r="AH638" s="221"/>
      <c r="AI638" s="225"/>
      <c r="AJ638" s="221"/>
    </row>
    <row r="639" spans="25:36" s="222" customFormat="1" x14ac:dyDescent="0.35">
      <c r="Y639" s="221"/>
      <c r="AA639" s="221"/>
      <c r="AB639" s="223"/>
      <c r="AC639" s="223"/>
      <c r="AF639" s="224"/>
      <c r="AG639" s="221"/>
      <c r="AH639" s="221"/>
      <c r="AI639" s="225"/>
      <c r="AJ639" s="221"/>
    </row>
    <row r="640" spans="25:36" s="222" customFormat="1" x14ac:dyDescent="0.35">
      <c r="Y640" s="221"/>
      <c r="AA640" s="221"/>
      <c r="AB640" s="223"/>
      <c r="AC640" s="223"/>
      <c r="AF640" s="224"/>
      <c r="AG640" s="221"/>
      <c r="AH640" s="221"/>
      <c r="AI640" s="225"/>
      <c r="AJ640" s="221"/>
    </row>
    <row r="641" spans="25:36" s="222" customFormat="1" x14ac:dyDescent="0.35">
      <c r="Y641" s="221"/>
      <c r="AA641" s="221"/>
      <c r="AB641" s="223"/>
      <c r="AC641" s="223"/>
      <c r="AF641" s="224"/>
      <c r="AG641" s="221"/>
      <c r="AH641" s="221"/>
      <c r="AI641" s="225"/>
      <c r="AJ641" s="221"/>
    </row>
    <row r="642" spans="25:36" s="222" customFormat="1" x14ac:dyDescent="0.35">
      <c r="Y642" s="221"/>
      <c r="AA642" s="221"/>
      <c r="AB642" s="223"/>
      <c r="AC642" s="223"/>
      <c r="AF642" s="224"/>
      <c r="AG642" s="221"/>
      <c r="AH642" s="221"/>
      <c r="AI642" s="225"/>
      <c r="AJ642" s="221"/>
    </row>
    <row r="643" spans="25:36" s="222" customFormat="1" x14ac:dyDescent="0.35">
      <c r="Y643" s="221"/>
      <c r="AA643" s="221"/>
      <c r="AB643" s="223"/>
      <c r="AC643" s="223"/>
      <c r="AF643" s="224"/>
      <c r="AG643" s="221"/>
      <c r="AH643" s="221"/>
      <c r="AI643" s="225"/>
      <c r="AJ643" s="221"/>
    </row>
    <row r="644" spans="25:36" s="222" customFormat="1" x14ac:dyDescent="0.35">
      <c r="Y644" s="221"/>
      <c r="AA644" s="221"/>
      <c r="AB644" s="223"/>
      <c r="AC644" s="223"/>
      <c r="AF644" s="224"/>
      <c r="AG644" s="221"/>
      <c r="AH644" s="221"/>
      <c r="AI644" s="225"/>
      <c r="AJ644" s="221"/>
    </row>
    <row r="645" spans="25:36" s="222" customFormat="1" x14ac:dyDescent="0.35">
      <c r="Y645" s="221"/>
      <c r="AA645" s="221"/>
      <c r="AB645" s="223"/>
      <c r="AC645" s="223"/>
      <c r="AF645" s="224"/>
      <c r="AG645" s="221"/>
      <c r="AH645" s="221"/>
      <c r="AI645" s="225"/>
      <c r="AJ645" s="221"/>
    </row>
    <row r="646" spans="25:36" s="222" customFormat="1" x14ac:dyDescent="0.35">
      <c r="Y646" s="221"/>
      <c r="AA646" s="221"/>
      <c r="AB646" s="223"/>
      <c r="AC646" s="223"/>
      <c r="AF646" s="224"/>
      <c r="AG646" s="221"/>
      <c r="AH646" s="221"/>
      <c r="AI646" s="225"/>
      <c r="AJ646" s="221"/>
    </row>
    <row r="647" spans="25:36" s="222" customFormat="1" x14ac:dyDescent="0.35">
      <c r="Y647" s="221"/>
      <c r="AA647" s="221"/>
      <c r="AB647" s="223"/>
      <c r="AC647" s="223"/>
      <c r="AF647" s="224"/>
      <c r="AG647" s="221"/>
      <c r="AH647" s="221"/>
      <c r="AI647" s="225"/>
      <c r="AJ647" s="221"/>
    </row>
    <row r="648" spans="25:36" s="222" customFormat="1" x14ac:dyDescent="0.35">
      <c r="Y648" s="221"/>
      <c r="AA648" s="221"/>
      <c r="AB648" s="223"/>
      <c r="AC648" s="223"/>
      <c r="AF648" s="224"/>
      <c r="AG648" s="221"/>
      <c r="AH648" s="221"/>
      <c r="AI648" s="225"/>
      <c r="AJ648" s="221"/>
    </row>
    <row r="649" spans="25:36" s="222" customFormat="1" x14ac:dyDescent="0.35">
      <c r="Y649" s="221"/>
      <c r="AA649" s="221"/>
      <c r="AB649" s="223"/>
      <c r="AC649" s="223"/>
      <c r="AF649" s="224"/>
      <c r="AG649" s="221"/>
      <c r="AH649" s="221"/>
      <c r="AI649" s="225"/>
      <c r="AJ649" s="221"/>
    </row>
    <row r="650" spans="25:36" s="222" customFormat="1" x14ac:dyDescent="0.35">
      <c r="Y650" s="221"/>
      <c r="AA650" s="221"/>
      <c r="AB650" s="223"/>
      <c r="AC650" s="223"/>
      <c r="AF650" s="224"/>
      <c r="AG650" s="221"/>
      <c r="AH650" s="221"/>
      <c r="AI650" s="225"/>
      <c r="AJ650" s="221"/>
    </row>
    <row r="651" spans="25:36" s="222" customFormat="1" x14ac:dyDescent="0.35">
      <c r="Y651" s="221"/>
      <c r="AA651" s="221"/>
      <c r="AB651" s="223"/>
      <c r="AC651" s="223"/>
      <c r="AF651" s="224"/>
      <c r="AG651" s="221"/>
      <c r="AH651" s="221"/>
      <c r="AI651" s="225"/>
      <c r="AJ651" s="221"/>
    </row>
    <row r="652" spans="25:36" s="222" customFormat="1" x14ac:dyDescent="0.35">
      <c r="Y652" s="221"/>
      <c r="AA652" s="221"/>
      <c r="AB652" s="223"/>
      <c r="AC652" s="223"/>
      <c r="AF652" s="224"/>
      <c r="AG652" s="221"/>
      <c r="AH652" s="221"/>
      <c r="AI652" s="225"/>
      <c r="AJ652" s="221"/>
    </row>
    <row r="653" spans="25:36" s="222" customFormat="1" x14ac:dyDescent="0.35">
      <c r="Y653" s="221"/>
      <c r="AA653" s="221"/>
      <c r="AB653" s="223"/>
      <c r="AC653" s="223"/>
      <c r="AF653" s="224"/>
      <c r="AG653" s="221"/>
      <c r="AH653" s="221"/>
      <c r="AI653" s="225"/>
      <c r="AJ653" s="221"/>
    </row>
    <row r="654" spans="25:36" s="222" customFormat="1" x14ac:dyDescent="0.35">
      <c r="Y654" s="221"/>
      <c r="AA654" s="221"/>
      <c r="AB654" s="223"/>
      <c r="AC654" s="223"/>
      <c r="AF654" s="224"/>
      <c r="AG654" s="221"/>
      <c r="AH654" s="221"/>
      <c r="AI654" s="225"/>
      <c r="AJ654" s="221"/>
    </row>
    <row r="655" spans="25:36" s="222" customFormat="1" x14ac:dyDescent="0.35">
      <c r="Y655" s="221"/>
      <c r="AA655" s="221"/>
      <c r="AB655" s="223"/>
      <c r="AC655" s="223"/>
      <c r="AF655" s="224"/>
      <c r="AG655" s="221"/>
      <c r="AH655" s="221"/>
      <c r="AI655" s="225"/>
      <c r="AJ655" s="221"/>
    </row>
    <row r="656" spans="25:36" s="222" customFormat="1" x14ac:dyDescent="0.35">
      <c r="Y656" s="221"/>
      <c r="AA656" s="221"/>
      <c r="AB656" s="223"/>
      <c r="AC656" s="223"/>
      <c r="AF656" s="224"/>
      <c r="AG656" s="221"/>
      <c r="AH656" s="221"/>
      <c r="AI656" s="225"/>
      <c r="AJ656" s="221"/>
    </row>
    <row r="657" spans="25:36" s="222" customFormat="1" x14ac:dyDescent="0.35">
      <c r="Y657" s="221"/>
      <c r="AA657" s="221"/>
      <c r="AB657" s="223"/>
      <c r="AC657" s="223"/>
      <c r="AF657" s="224"/>
      <c r="AG657" s="221"/>
      <c r="AH657" s="221"/>
      <c r="AI657" s="225"/>
      <c r="AJ657" s="221"/>
    </row>
    <row r="658" spans="25:36" s="222" customFormat="1" x14ac:dyDescent="0.35">
      <c r="Y658" s="221"/>
      <c r="AA658" s="221"/>
      <c r="AB658" s="223"/>
      <c r="AC658" s="223"/>
      <c r="AF658" s="224"/>
      <c r="AG658" s="221"/>
      <c r="AH658" s="221"/>
      <c r="AI658" s="225"/>
      <c r="AJ658" s="221"/>
    </row>
    <row r="659" spans="25:36" s="222" customFormat="1" x14ac:dyDescent="0.35">
      <c r="Y659" s="221"/>
      <c r="AA659" s="221"/>
      <c r="AB659" s="223"/>
      <c r="AC659" s="223"/>
      <c r="AF659" s="224"/>
      <c r="AG659" s="221"/>
      <c r="AH659" s="221"/>
      <c r="AI659" s="225"/>
      <c r="AJ659" s="221"/>
    </row>
    <row r="660" spans="25:36" s="222" customFormat="1" x14ac:dyDescent="0.35">
      <c r="Y660" s="221"/>
      <c r="AA660" s="221"/>
      <c r="AB660" s="223"/>
      <c r="AC660" s="223"/>
      <c r="AF660" s="224"/>
      <c r="AG660" s="221"/>
      <c r="AH660" s="221"/>
      <c r="AI660" s="225"/>
      <c r="AJ660" s="221"/>
    </row>
    <row r="661" spans="25:36" s="222" customFormat="1" x14ac:dyDescent="0.35">
      <c r="Y661" s="221"/>
      <c r="AA661" s="221"/>
      <c r="AB661" s="223"/>
      <c r="AC661" s="223"/>
      <c r="AF661" s="224"/>
      <c r="AG661" s="221"/>
      <c r="AH661" s="221"/>
      <c r="AI661" s="225"/>
      <c r="AJ661" s="221"/>
    </row>
    <row r="662" spans="25:36" s="222" customFormat="1" x14ac:dyDescent="0.35">
      <c r="Y662" s="221"/>
      <c r="AA662" s="221"/>
      <c r="AB662" s="223"/>
      <c r="AC662" s="223"/>
      <c r="AF662" s="224"/>
      <c r="AG662" s="221"/>
      <c r="AH662" s="221"/>
      <c r="AI662" s="225"/>
      <c r="AJ662" s="221"/>
    </row>
    <row r="663" spans="25:36" s="222" customFormat="1" x14ac:dyDescent="0.35">
      <c r="Y663" s="221"/>
      <c r="AA663" s="221"/>
      <c r="AB663" s="223"/>
      <c r="AC663" s="223"/>
      <c r="AF663" s="224"/>
      <c r="AG663" s="221"/>
      <c r="AH663" s="221"/>
      <c r="AI663" s="225"/>
      <c r="AJ663" s="221"/>
    </row>
    <row r="664" spans="25:36" s="222" customFormat="1" x14ac:dyDescent="0.35">
      <c r="Y664" s="221"/>
      <c r="AA664" s="221"/>
      <c r="AB664" s="223"/>
      <c r="AC664" s="223"/>
      <c r="AF664" s="224"/>
      <c r="AG664" s="221"/>
      <c r="AH664" s="221"/>
      <c r="AI664" s="225"/>
      <c r="AJ664" s="221"/>
    </row>
    <row r="665" spans="25:36" s="222" customFormat="1" x14ac:dyDescent="0.35">
      <c r="Y665" s="221"/>
      <c r="AA665" s="221"/>
      <c r="AB665" s="223"/>
      <c r="AC665" s="223"/>
      <c r="AF665" s="224"/>
      <c r="AG665" s="221"/>
      <c r="AH665" s="221"/>
      <c r="AI665" s="225"/>
      <c r="AJ665" s="221"/>
    </row>
    <row r="666" spans="25:36" s="222" customFormat="1" x14ac:dyDescent="0.35">
      <c r="Y666" s="221"/>
      <c r="AA666" s="221"/>
      <c r="AB666" s="223"/>
      <c r="AC666" s="223"/>
      <c r="AF666" s="224"/>
      <c r="AG666" s="221"/>
      <c r="AH666" s="221"/>
      <c r="AI666" s="225"/>
      <c r="AJ666" s="221"/>
    </row>
    <row r="667" spans="25:36" s="222" customFormat="1" x14ac:dyDescent="0.35">
      <c r="Y667" s="221"/>
      <c r="AA667" s="221"/>
      <c r="AB667" s="223"/>
      <c r="AC667" s="223"/>
      <c r="AF667" s="224"/>
      <c r="AG667" s="221"/>
      <c r="AH667" s="221"/>
      <c r="AI667" s="225"/>
      <c r="AJ667" s="221"/>
    </row>
    <row r="668" spans="25:36" s="222" customFormat="1" x14ac:dyDescent="0.35">
      <c r="Y668" s="221"/>
      <c r="AA668" s="221"/>
      <c r="AB668" s="223"/>
      <c r="AC668" s="223"/>
      <c r="AF668" s="224"/>
      <c r="AG668" s="221"/>
      <c r="AH668" s="221"/>
      <c r="AI668" s="225"/>
      <c r="AJ668" s="221"/>
    </row>
    <row r="669" spans="25:36" s="222" customFormat="1" x14ac:dyDescent="0.35">
      <c r="Y669" s="221"/>
      <c r="AA669" s="221"/>
      <c r="AB669" s="223"/>
      <c r="AC669" s="223"/>
      <c r="AF669" s="224"/>
      <c r="AG669" s="221"/>
      <c r="AH669" s="221"/>
      <c r="AI669" s="225"/>
      <c r="AJ669" s="221"/>
    </row>
    <row r="670" spans="25:36" s="222" customFormat="1" x14ac:dyDescent="0.35">
      <c r="Y670" s="221"/>
      <c r="AA670" s="221"/>
      <c r="AB670" s="223"/>
      <c r="AC670" s="223"/>
      <c r="AF670" s="224"/>
      <c r="AG670" s="221"/>
      <c r="AH670" s="221"/>
      <c r="AI670" s="225"/>
      <c r="AJ670" s="221"/>
    </row>
    <row r="671" spans="25:36" s="222" customFormat="1" x14ac:dyDescent="0.35">
      <c r="Y671" s="221"/>
      <c r="AA671" s="221"/>
      <c r="AB671" s="223"/>
      <c r="AC671" s="223"/>
      <c r="AF671" s="224"/>
      <c r="AG671" s="221"/>
      <c r="AH671" s="221"/>
      <c r="AI671" s="225"/>
      <c r="AJ671" s="221"/>
    </row>
    <row r="672" spans="25:36" s="222" customFormat="1" x14ac:dyDescent="0.35">
      <c r="Y672" s="221"/>
      <c r="AA672" s="221"/>
      <c r="AB672" s="223"/>
      <c r="AC672" s="223"/>
      <c r="AF672" s="224"/>
      <c r="AG672" s="221"/>
      <c r="AH672" s="221"/>
      <c r="AI672" s="225"/>
      <c r="AJ672" s="221"/>
    </row>
    <row r="673" spans="25:36" s="222" customFormat="1" x14ac:dyDescent="0.35">
      <c r="Y673" s="221"/>
      <c r="AA673" s="221"/>
      <c r="AB673" s="223"/>
      <c r="AC673" s="223"/>
      <c r="AF673" s="224"/>
      <c r="AG673" s="221"/>
      <c r="AH673" s="221"/>
      <c r="AI673" s="225"/>
      <c r="AJ673" s="221"/>
    </row>
    <row r="674" spans="25:36" s="222" customFormat="1" x14ac:dyDescent="0.35">
      <c r="Y674" s="221"/>
      <c r="AA674" s="221"/>
      <c r="AB674" s="223"/>
      <c r="AC674" s="223"/>
      <c r="AF674" s="224"/>
      <c r="AG674" s="221"/>
      <c r="AH674" s="221"/>
      <c r="AI674" s="225"/>
      <c r="AJ674" s="221"/>
    </row>
    <row r="675" spans="25:36" s="222" customFormat="1" x14ac:dyDescent="0.35">
      <c r="Y675" s="221"/>
      <c r="AA675" s="221"/>
      <c r="AB675" s="223"/>
      <c r="AC675" s="223"/>
      <c r="AF675" s="224"/>
      <c r="AG675" s="221"/>
      <c r="AH675" s="221"/>
      <c r="AI675" s="225"/>
      <c r="AJ675" s="221"/>
    </row>
    <row r="676" spans="25:36" s="222" customFormat="1" x14ac:dyDescent="0.35">
      <c r="Y676" s="221"/>
      <c r="AA676" s="221"/>
      <c r="AB676" s="223"/>
      <c r="AC676" s="223"/>
      <c r="AF676" s="224"/>
      <c r="AG676" s="221"/>
      <c r="AH676" s="221"/>
      <c r="AI676" s="225"/>
      <c r="AJ676" s="221"/>
    </row>
    <row r="677" spans="25:36" s="222" customFormat="1" x14ac:dyDescent="0.35">
      <c r="Y677" s="221"/>
      <c r="AA677" s="221"/>
      <c r="AB677" s="223"/>
      <c r="AC677" s="223"/>
      <c r="AF677" s="224"/>
      <c r="AG677" s="221"/>
      <c r="AH677" s="221"/>
      <c r="AI677" s="225"/>
      <c r="AJ677" s="221"/>
    </row>
    <row r="678" spans="25:36" s="222" customFormat="1" x14ac:dyDescent="0.35">
      <c r="Y678" s="221"/>
      <c r="AA678" s="221"/>
      <c r="AB678" s="223"/>
      <c r="AC678" s="223"/>
      <c r="AF678" s="224"/>
      <c r="AG678" s="221"/>
      <c r="AH678" s="221"/>
      <c r="AI678" s="225"/>
      <c r="AJ678" s="221"/>
    </row>
    <row r="679" spans="25:36" s="222" customFormat="1" x14ac:dyDescent="0.35">
      <c r="Y679" s="221"/>
      <c r="AA679" s="221"/>
      <c r="AB679" s="223"/>
      <c r="AC679" s="223"/>
      <c r="AF679" s="224"/>
      <c r="AG679" s="221"/>
      <c r="AH679" s="221"/>
      <c r="AI679" s="225"/>
      <c r="AJ679" s="221"/>
    </row>
    <row r="680" spans="25:36" s="222" customFormat="1" x14ac:dyDescent="0.35">
      <c r="Y680" s="221"/>
      <c r="AA680" s="221"/>
      <c r="AB680" s="223"/>
      <c r="AC680" s="223"/>
      <c r="AF680" s="224"/>
      <c r="AG680" s="221"/>
      <c r="AH680" s="221"/>
      <c r="AI680" s="225"/>
      <c r="AJ680" s="221"/>
    </row>
    <row r="681" spans="25:36" s="222" customFormat="1" x14ac:dyDescent="0.35">
      <c r="Y681" s="221"/>
      <c r="AA681" s="221"/>
      <c r="AB681" s="223"/>
      <c r="AC681" s="223"/>
      <c r="AF681" s="224"/>
      <c r="AG681" s="221"/>
      <c r="AH681" s="221"/>
      <c r="AI681" s="225"/>
      <c r="AJ681" s="221"/>
    </row>
    <row r="682" spans="25:36" s="222" customFormat="1" x14ac:dyDescent="0.35">
      <c r="Y682" s="221"/>
      <c r="AA682" s="221"/>
      <c r="AB682" s="223"/>
      <c r="AC682" s="223"/>
      <c r="AF682" s="224"/>
      <c r="AG682" s="221"/>
      <c r="AH682" s="221"/>
      <c r="AI682" s="225"/>
      <c r="AJ682" s="221"/>
    </row>
    <row r="683" spans="25:36" s="222" customFormat="1" x14ac:dyDescent="0.35">
      <c r="Y683" s="221"/>
      <c r="AA683" s="221"/>
      <c r="AB683" s="223"/>
      <c r="AC683" s="223"/>
      <c r="AF683" s="224"/>
      <c r="AG683" s="221"/>
      <c r="AH683" s="221"/>
      <c r="AI683" s="225"/>
      <c r="AJ683" s="221"/>
    </row>
    <row r="684" spans="25:36" s="222" customFormat="1" x14ac:dyDescent="0.35">
      <c r="Y684" s="221"/>
      <c r="AA684" s="221"/>
      <c r="AB684" s="223"/>
      <c r="AC684" s="223"/>
      <c r="AF684" s="224"/>
      <c r="AG684" s="221"/>
      <c r="AH684" s="221"/>
      <c r="AI684" s="225"/>
      <c r="AJ684" s="221"/>
    </row>
    <row r="685" spans="25:36" s="222" customFormat="1" x14ac:dyDescent="0.35">
      <c r="Y685" s="221"/>
      <c r="AA685" s="221"/>
      <c r="AB685" s="223"/>
      <c r="AC685" s="223"/>
      <c r="AF685" s="224"/>
      <c r="AG685" s="221"/>
      <c r="AH685" s="221"/>
      <c r="AI685" s="225"/>
      <c r="AJ685" s="221"/>
    </row>
    <row r="686" spans="25:36" s="222" customFormat="1" x14ac:dyDescent="0.35">
      <c r="Y686" s="221"/>
      <c r="AA686" s="221"/>
      <c r="AB686" s="223"/>
      <c r="AC686" s="223"/>
      <c r="AF686" s="224"/>
      <c r="AG686" s="221"/>
      <c r="AH686" s="221"/>
      <c r="AI686" s="225"/>
      <c r="AJ686" s="221"/>
    </row>
    <row r="687" spans="25:36" s="222" customFormat="1" x14ac:dyDescent="0.35">
      <c r="Y687" s="221"/>
      <c r="AA687" s="221"/>
      <c r="AB687" s="223"/>
      <c r="AC687" s="223"/>
      <c r="AF687" s="224"/>
      <c r="AG687" s="221"/>
      <c r="AH687" s="221"/>
      <c r="AI687" s="225"/>
      <c r="AJ687" s="221"/>
    </row>
    <row r="688" spans="25:36" s="222" customFormat="1" x14ac:dyDescent="0.35">
      <c r="Y688" s="221"/>
      <c r="AA688" s="221"/>
      <c r="AB688" s="223"/>
      <c r="AC688" s="223"/>
      <c r="AF688" s="224"/>
      <c r="AG688" s="221"/>
      <c r="AH688" s="221"/>
      <c r="AI688" s="225"/>
      <c r="AJ688" s="221"/>
    </row>
    <row r="689" spans="25:36" s="222" customFormat="1" x14ac:dyDescent="0.35">
      <c r="Y689" s="221"/>
      <c r="AA689" s="221"/>
      <c r="AB689" s="223"/>
      <c r="AC689" s="223"/>
      <c r="AF689" s="224"/>
      <c r="AG689" s="221"/>
      <c r="AH689" s="221"/>
      <c r="AI689" s="225"/>
      <c r="AJ689" s="221"/>
    </row>
    <row r="690" spans="25:36" s="222" customFormat="1" x14ac:dyDescent="0.35">
      <c r="Y690" s="221"/>
      <c r="AA690" s="221"/>
      <c r="AB690" s="223"/>
      <c r="AC690" s="223"/>
      <c r="AF690" s="224"/>
      <c r="AG690" s="221"/>
      <c r="AH690" s="221"/>
      <c r="AI690" s="225"/>
      <c r="AJ690" s="221"/>
    </row>
    <row r="691" spans="25:36" s="222" customFormat="1" x14ac:dyDescent="0.35">
      <c r="Y691" s="221"/>
      <c r="AA691" s="221"/>
      <c r="AB691" s="223"/>
      <c r="AC691" s="223"/>
      <c r="AF691" s="224"/>
      <c r="AG691" s="221"/>
      <c r="AH691" s="221"/>
      <c r="AI691" s="225"/>
      <c r="AJ691" s="221"/>
    </row>
    <row r="692" spans="25:36" s="222" customFormat="1" x14ac:dyDescent="0.35">
      <c r="Y692" s="221"/>
      <c r="AA692" s="221"/>
      <c r="AB692" s="223"/>
      <c r="AC692" s="223"/>
      <c r="AF692" s="224"/>
      <c r="AG692" s="221"/>
      <c r="AH692" s="221"/>
      <c r="AI692" s="225"/>
      <c r="AJ692" s="221"/>
    </row>
    <row r="693" spans="25:36" s="222" customFormat="1" x14ac:dyDescent="0.35">
      <c r="Y693" s="221"/>
      <c r="AA693" s="221"/>
      <c r="AB693" s="223"/>
      <c r="AC693" s="223"/>
      <c r="AF693" s="224"/>
      <c r="AG693" s="221"/>
      <c r="AH693" s="221"/>
      <c r="AI693" s="225"/>
      <c r="AJ693" s="221"/>
    </row>
    <row r="694" spans="25:36" s="222" customFormat="1" x14ac:dyDescent="0.35">
      <c r="Y694" s="221"/>
      <c r="AA694" s="221"/>
      <c r="AB694" s="223"/>
      <c r="AC694" s="223"/>
      <c r="AF694" s="224"/>
      <c r="AG694" s="221"/>
      <c r="AH694" s="221"/>
      <c r="AI694" s="225"/>
      <c r="AJ694" s="221"/>
    </row>
    <row r="695" spans="25:36" s="222" customFormat="1" x14ac:dyDescent="0.35">
      <c r="Y695" s="221"/>
      <c r="AA695" s="221"/>
      <c r="AB695" s="223"/>
      <c r="AC695" s="223"/>
      <c r="AF695" s="224"/>
      <c r="AG695" s="221"/>
      <c r="AH695" s="221"/>
      <c r="AI695" s="225"/>
      <c r="AJ695" s="221"/>
    </row>
    <row r="696" spans="25:36" s="222" customFormat="1" x14ac:dyDescent="0.35">
      <c r="Y696" s="221"/>
      <c r="AA696" s="221"/>
      <c r="AB696" s="223"/>
      <c r="AC696" s="223"/>
      <c r="AF696" s="224"/>
      <c r="AG696" s="221"/>
      <c r="AH696" s="221"/>
      <c r="AI696" s="225"/>
      <c r="AJ696" s="221"/>
    </row>
    <row r="697" spans="25:36" s="222" customFormat="1" x14ac:dyDescent="0.35">
      <c r="Y697" s="221"/>
      <c r="AA697" s="221"/>
      <c r="AB697" s="223"/>
      <c r="AC697" s="223"/>
      <c r="AF697" s="224"/>
      <c r="AG697" s="221"/>
      <c r="AH697" s="221"/>
      <c r="AI697" s="225"/>
      <c r="AJ697" s="221"/>
    </row>
    <row r="698" spans="25:36" s="222" customFormat="1" x14ac:dyDescent="0.35">
      <c r="Y698" s="221"/>
      <c r="AA698" s="221"/>
      <c r="AB698" s="223"/>
      <c r="AC698" s="223"/>
      <c r="AF698" s="224"/>
      <c r="AG698" s="221"/>
      <c r="AH698" s="221"/>
      <c r="AI698" s="225"/>
      <c r="AJ698" s="221"/>
    </row>
    <row r="699" spans="25:36" s="222" customFormat="1" x14ac:dyDescent="0.35">
      <c r="Y699" s="221"/>
      <c r="AA699" s="221"/>
      <c r="AB699" s="223"/>
      <c r="AC699" s="223"/>
      <c r="AF699" s="224"/>
      <c r="AG699" s="221"/>
      <c r="AH699" s="221"/>
      <c r="AI699" s="225"/>
      <c r="AJ699" s="221"/>
    </row>
    <row r="700" spans="25:36" s="222" customFormat="1" x14ac:dyDescent="0.35">
      <c r="Y700" s="221"/>
      <c r="AA700" s="221"/>
      <c r="AB700" s="223"/>
      <c r="AC700" s="223"/>
      <c r="AF700" s="224"/>
      <c r="AG700" s="221"/>
      <c r="AH700" s="221"/>
      <c r="AI700" s="225"/>
      <c r="AJ700" s="221"/>
    </row>
    <row r="701" spans="25:36" s="222" customFormat="1" x14ac:dyDescent="0.35">
      <c r="Y701" s="221"/>
      <c r="AA701" s="221"/>
      <c r="AB701" s="223"/>
      <c r="AC701" s="223"/>
      <c r="AF701" s="224"/>
      <c r="AG701" s="221"/>
      <c r="AH701" s="221"/>
      <c r="AI701" s="225"/>
      <c r="AJ701" s="221"/>
    </row>
    <row r="702" spans="25:36" s="222" customFormat="1" x14ac:dyDescent="0.35">
      <c r="Y702" s="221"/>
      <c r="AA702" s="221"/>
      <c r="AB702" s="223"/>
      <c r="AC702" s="223"/>
      <c r="AF702" s="224"/>
      <c r="AG702" s="221"/>
      <c r="AH702" s="221"/>
      <c r="AI702" s="225"/>
      <c r="AJ702" s="221"/>
    </row>
    <row r="703" spans="25:36" s="222" customFormat="1" x14ac:dyDescent="0.35">
      <c r="Y703" s="221"/>
      <c r="AA703" s="221"/>
      <c r="AB703" s="223"/>
      <c r="AC703" s="223"/>
      <c r="AF703" s="224"/>
      <c r="AG703" s="221"/>
      <c r="AH703" s="221"/>
      <c r="AI703" s="225"/>
      <c r="AJ703" s="221"/>
    </row>
    <row r="704" spans="25:36" s="222" customFormat="1" x14ac:dyDescent="0.35">
      <c r="Y704" s="221"/>
      <c r="AA704" s="221"/>
      <c r="AB704" s="223"/>
      <c r="AC704" s="223"/>
      <c r="AF704" s="224"/>
      <c r="AG704" s="221"/>
      <c r="AH704" s="221"/>
      <c r="AI704" s="225"/>
      <c r="AJ704" s="221"/>
    </row>
    <row r="705" spans="25:36" s="222" customFormat="1" x14ac:dyDescent="0.35">
      <c r="Y705" s="221"/>
      <c r="AA705" s="221"/>
      <c r="AB705" s="223"/>
      <c r="AC705" s="223"/>
      <c r="AF705" s="224"/>
      <c r="AG705" s="221"/>
      <c r="AH705" s="221"/>
      <c r="AI705" s="225"/>
      <c r="AJ705" s="221"/>
    </row>
    <row r="706" spans="25:36" s="222" customFormat="1" x14ac:dyDescent="0.35">
      <c r="Y706" s="221"/>
      <c r="AA706" s="221"/>
      <c r="AB706" s="223"/>
      <c r="AC706" s="223"/>
      <c r="AF706" s="224"/>
      <c r="AG706" s="221"/>
      <c r="AH706" s="221"/>
      <c r="AI706" s="225"/>
      <c r="AJ706" s="221"/>
    </row>
    <row r="707" spans="25:36" s="222" customFormat="1" x14ac:dyDescent="0.35">
      <c r="Y707" s="221"/>
      <c r="AA707" s="221"/>
      <c r="AB707" s="223"/>
      <c r="AC707" s="223"/>
      <c r="AF707" s="224"/>
      <c r="AG707" s="221"/>
      <c r="AH707" s="221"/>
      <c r="AI707" s="225"/>
      <c r="AJ707" s="221"/>
    </row>
    <row r="708" spans="25:36" s="222" customFormat="1" x14ac:dyDescent="0.35">
      <c r="Y708" s="221"/>
      <c r="AA708" s="221"/>
      <c r="AB708" s="223"/>
      <c r="AC708" s="223"/>
      <c r="AF708" s="224"/>
      <c r="AG708" s="221"/>
      <c r="AH708" s="221"/>
      <c r="AI708" s="225"/>
      <c r="AJ708" s="221"/>
    </row>
    <row r="709" spans="25:36" s="222" customFormat="1" x14ac:dyDescent="0.35">
      <c r="Y709" s="221"/>
      <c r="AA709" s="221"/>
      <c r="AB709" s="223"/>
      <c r="AC709" s="223"/>
      <c r="AF709" s="224"/>
      <c r="AG709" s="221"/>
      <c r="AH709" s="221"/>
      <c r="AI709" s="225"/>
      <c r="AJ709" s="221"/>
    </row>
    <row r="710" spans="25:36" s="222" customFormat="1" x14ac:dyDescent="0.35">
      <c r="Y710" s="221"/>
      <c r="AA710" s="221"/>
      <c r="AB710" s="223"/>
      <c r="AC710" s="223"/>
      <c r="AF710" s="224"/>
      <c r="AG710" s="221"/>
      <c r="AH710" s="221"/>
      <c r="AI710" s="225"/>
      <c r="AJ710" s="221"/>
    </row>
    <row r="711" spans="25:36" s="222" customFormat="1" x14ac:dyDescent="0.35">
      <c r="Y711" s="221"/>
      <c r="AA711" s="221"/>
      <c r="AB711" s="223"/>
      <c r="AC711" s="223"/>
      <c r="AF711" s="224"/>
      <c r="AG711" s="221"/>
      <c r="AH711" s="221"/>
      <c r="AI711" s="225"/>
      <c r="AJ711" s="221"/>
    </row>
    <row r="712" spans="25:36" s="222" customFormat="1" x14ac:dyDescent="0.35">
      <c r="Y712" s="221"/>
      <c r="AA712" s="221"/>
      <c r="AB712" s="223"/>
      <c r="AC712" s="223"/>
      <c r="AF712" s="224"/>
      <c r="AG712" s="221"/>
      <c r="AH712" s="221"/>
      <c r="AI712" s="225"/>
      <c r="AJ712" s="221"/>
    </row>
    <row r="713" spans="25:36" s="222" customFormat="1" x14ac:dyDescent="0.35">
      <c r="Y713" s="221"/>
      <c r="AA713" s="221"/>
      <c r="AB713" s="223"/>
      <c r="AC713" s="223"/>
      <c r="AF713" s="224"/>
      <c r="AG713" s="221"/>
      <c r="AH713" s="221"/>
      <c r="AI713" s="225"/>
      <c r="AJ713" s="221"/>
    </row>
    <row r="714" spans="25:36" s="222" customFormat="1" x14ac:dyDescent="0.35">
      <c r="Y714" s="221"/>
      <c r="AA714" s="221"/>
      <c r="AB714" s="223"/>
      <c r="AC714" s="223"/>
      <c r="AF714" s="224"/>
      <c r="AG714" s="221"/>
      <c r="AH714" s="221"/>
      <c r="AI714" s="225"/>
      <c r="AJ714" s="221"/>
    </row>
    <row r="715" spans="25:36" s="222" customFormat="1" x14ac:dyDescent="0.35">
      <c r="Y715" s="221"/>
      <c r="AA715" s="221"/>
      <c r="AB715" s="223"/>
      <c r="AC715" s="223"/>
      <c r="AF715" s="224"/>
      <c r="AG715" s="221"/>
      <c r="AH715" s="221"/>
      <c r="AI715" s="225"/>
      <c r="AJ715" s="221"/>
    </row>
    <row r="716" spans="25:36" s="222" customFormat="1" x14ac:dyDescent="0.35">
      <c r="Y716" s="221"/>
      <c r="AA716" s="221"/>
      <c r="AB716" s="223"/>
      <c r="AC716" s="223"/>
      <c r="AF716" s="224"/>
      <c r="AG716" s="221"/>
      <c r="AH716" s="221"/>
      <c r="AI716" s="225"/>
      <c r="AJ716" s="221"/>
    </row>
    <row r="717" spans="25:36" s="222" customFormat="1" x14ac:dyDescent="0.35">
      <c r="Y717" s="221"/>
      <c r="AA717" s="221"/>
      <c r="AB717" s="223"/>
      <c r="AC717" s="223"/>
      <c r="AF717" s="224"/>
      <c r="AG717" s="221"/>
      <c r="AH717" s="221"/>
      <c r="AI717" s="225"/>
      <c r="AJ717" s="221"/>
    </row>
    <row r="718" spans="25:36" s="222" customFormat="1" x14ac:dyDescent="0.35">
      <c r="Y718" s="221"/>
      <c r="AA718" s="221"/>
      <c r="AB718" s="223"/>
      <c r="AC718" s="223"/>
      <c r="AF718" s="224"/>
      <c r="AG718" s="221"/>
      <c r="AH718" s="221"/>
      <c r="AI718" s="225"/>
      <c r="AJ718" s="221"/>
    </row>
    <row r="719" spans="25:36" s="222" customFormat="1" x14ac:dyDescent="0.35">
      <c r="Y719" s="221"/>
      <c r="AA719" s="221"/>
      <c r="AB719" s="223"/>
      <c r="AC719" s="223"/>
      <c r="AF719" s="224"/>
      <c r="AG719" s="221"/>
      <c r="AH719" s="221"/>
      <c r="AI719" s="225"/>
      <c r="AJ719" s="221"/>
    </row>
    <row r="720" spans="25:36" s="222" customFormat="1" x14ac:dyDescent="0.35">
      <c r="Y720" s="221"/>
      <c r="AA720" s="221"/>
      <c r="AB720" s="223"/>
      <c r="AC720" s="223"/>
      <c r="AF720" s="224"/>
      <c r="AG720" s="221"/>
      <c r="AH720" s="221"/>
      <c r="AI720" s="225"/>
      <c r="AJ720" s="221"/>
    </row>
    <row r="721" spans="25:36" s="222" customFormat="1" x14ac:dyDescent="0.35">
      <c r="Y721" s="221"/>
      <c r="AA721" s="221"/>
      <c r="AB721" s="223"/>
      <c r="AC721" s="223"/>
      <c r="AF721" s="224"/>
      <c r="AG721" s="221"/>
      <c r="AH721" s="221"/>
      <c r="AI721" s="225"/>
      <c r="AJ721" s="221"/>
    </row>
    <row r="722" spans="25:36" s="222" customFormat="1" x14ac:dyDescent="0.35">
      <c r="Y722" s="221"/>
      <c r="AA722" s="221"/>
      <c r="AB722" s="223"/>
      <c r="AC722" s="223"/>
      <c r="AF722" s="224"/>
      <c r="AG722" s="221"/>
      <c r="AH722" s="221"/>
      <c r="AI722" s="225"/>
      <c r="AJ722" s="221"/>
    </row>
    <row r="723" spans="25:36" s="222" customFormat="1" x14ac:dyDescent="0.35">
      <c r="Y723" s="221"/>
      <c r="AA723" s="221"/>
      <c r="AB723" s="223"/>
      <c r="AC723" s="223"/>
      <c r="AF723" s="224"/>
      <c r="AG723" s="221"/>
      <c r="AH723" s="221"/>
      <c r="AI723" s="225"/>
      <c r="AJ723" s="221"/>
    </row>
    <row r="724" spans="25:36" s="222" customFormat="1" x14ac:dyDescent="0.35">
      <c r="Y724" s="221"/>
      <c r="AA724" s="221"/>
      <c r="AB724" s="223"/>
      <c r="AC724" s="223"/>
      <c r="AF724" s="224"/>
      <c r="AG724" s="221"/>
      <c r="AH724" s="221"/>
      <c r="AI724" s="225"/>
      <c r="AJ724" s="221"/>
    </row>
    <row r="725" spans="25:36" s="222" customFormat="1" x14ac:dyDescent="0.35">
      <c r="Y725" s="221"/>
      <c r="AA725" s="221"/>
      <c r="AB725" s="223"/>
      <c r="AC725" s="223"/>
      <c r="AF725" s="224"/>
      <c r="AG725" s="221"/>
      <c r="AH725" s="221"/>
      <c r="AI725" s="225"/>
      <c r="AJ725" s="221"/>
    </row>
    <row r="726" spans="25:36" s="222" customFormat="1" x14ac:dyDescent="0.35">
      <c r="Y726" s="221"/>
      <c r="AA726" s="221"/>
      <c r="AB726" s="223"/>
      <c r="AC726" s="223"/>
      <c r="AF726" s="224"/>
      <c r="AG726" s="221"/>
      <c r="AH726" s="221"/>
      <c r="AI726" s="225"/>
      <c r="AJ726" s="221"/>
    </row>
    <row r="727" spans="25:36" s="222" customFormat="1" x14ac:dyDescent="0.35">
      <c r="Y727" s="221"/>
      <c r="AA727" s="221"/>
      <c r="AB727" s="223"/>
      <c r="AC727" s="223"/>
      <c r="AF727" s="224"/>
      <c r="AG727" s="221"/>
      <c r="AH727" s="221"/>
      <c r="AI727" s="225"/>
      <c r="AJ727" s="221"/>
    </row>
    <row r="728" spans="25:36" s="222" customFormat="1" x14ac:dyDescent="0.35">
      <c r="Y728" s="221"/>
      <c r="AA728" s="221"/>
      <c r="AB728" s="223"/>
      <c r="AC728" s="223"/>
      <c r="AF728" s="224"/>
      <c r="AG728" s="221"/>
      <c r="AH728" s="221"/>
      <c r="AI728" s="225"/>
      <c r="AJ728" s="221"/>
    </row>
    <row r="729" spans="25:36" s="222" customFormat="1" x14ac:dyDescent="0.35">
      <c r="Y729" s="221"/>
      <c r="AA729" s="221"/>
      <c r="AB729" s="223"/>
      <c r="AC729" s="223"/>
      <c r="AF729" s="224"/>
      <c r="AG729" s="221"/>
      <c r="AH729" s="221"/>
      <c r="AI729" s="225"/>
      <c r="AJ729" s="221"/>
    </row>
    <row r="730" spans="25:36" s="222" customFormat="1" x14ac:dyDescent="0.35">
      <c r="Y730" s="221"/>
      <c r="AA730" s="221"/>
      <c r="AB730" s="223"/>
      <c r="AC730" s="223"/>
      <c r="AF730" s="224"/>
      <c r="AG730" s="221"/>
      <c r="AH730" s="221"/>
      <c r="AI730" s="225"/>
      <c r="AJ730" s="221"/>
    </row>
    <row r="731" spans="25:36" s="222" customFormat="1" x14ac:dyDescent="0.35">
      <c r="Y731" s="221"/>
      <c r="AA731" s="221"/>
      <c r="AB731" s="223"/>
      <c r="AC731" s="223"/>
      <c r="AF731" s="224"/>
      <c r="AG731" s="221"/>
      <c r="AH731" s="221"/>
      <c r="AI731" s="225"/>
      <c r="AJ731" s="221"/>
    </row>
    <row r="732" spans="25:36" s="222" customFormat="1" x14ac:dyDescent="0.35">
      <c r="Y732" s="221"/>
      <c r="AA732" s="221"/>
      <c r="AB732" s="223"/>
      <c r="AC732" s="223"/>
      <c r="AF732" s="224"/>
      <c r="AG732" s="221"/>
      <c r="AH732" s="221"/>
      <c r="AI732" s="225"/>
      <c r="AJ732" s="221"/>
    </row>
    <row r="733" spans="25:36" s="222" customFormat="1" x14ac:dyDescent="0.35">
      <c r="Y733" s="221"/>
      <c r="AA733" s="221"/>
      <c r="AB733" s="223"/>
      <c r="AC733" s="223"/>
      <c r="AF733" s="224"/>
      <c r="AG733" s="221"/>
      <c r="AH733" s="221"/>
      <c r="AI733" s="225"/>
      <c r="AJ733" s="221"/>
    </row>
    <row r="734" spans="25:36" s="222" customFormat="1" x14ac:dyDescent="0.35">
      <c r="Y734" s="221"/>
      <c r="AA734" s="221"/>
      <c r="AB734" s="223"/>
      <c r="AC734" s="223"/>
      <c r="AF734" s="224"/>
      <c r="AG734" s="221"/>
      <c r="AH734" s="221"/>
      <c r="AI734" s="225"/>
      <c r="AJ734" s="221"/>
    </row>
    <row r="735" spans="25:36" s="222" customFormat="1" x14ac:dyDescent="0.35">
      <c r="Y735" s="221"/>
      <c r="AA735" s="221"/>
      <c r="AB735" s="223"/>
      <c r="AC735" s="223"/>
      <c r="AF735" s="224"/>
      <c r="AG735" s="221"/>
      <c r="AH735" s="221"/>
      <c r="AI735" s="225"/>
      <c r="AJ735" s="221"/>
    </row>
    <row r="736" spans="25:36" s="222" customFormat="1" x14ac:dyDescent="0.35">
      <c r="Y736" s="221"/>
      <c r="AA736" s="221"/>
      <c r="AB736" s="223"/>
      <c r="AC736" s="223"/>
      <c r="AF736" s="224"/>
      <c r="AG736" s="221"/>
      <c r="AH736" s="221"/>
      <c r="AI736" s="225"/>
      <c r="AJ736" s="221"/>
    </row>
    <row r="737" spans="25:36" s="222" customFormat="1" x14ac:dyDescent="0.35">
      <c r="Y737" s="221"/>
      <c r="AA737" s="221"/>
      <c r="AB737" s="223"/>
      <c r="AC737" s="223"/>
      <c r="AF737" s="224"/>
      <c r="AG737" s="221"/>
      <c r="AH737" s="221"/>
      <c r="AI737" s="225"/>
      <c r="AJ737" s="221"/>
    </row>
    <row r="738" spans="25:36" s="222" customFormat="1" x14ac:dyDescent="0.35">
      <c r="Y738" s="221"/>
      <c r="AA738" s="221"/>
      <c r="AB738" s="223"/>
      <c r="AC738" s="223"/>
      <c r="AF738" s="224"/>
      <c r="AG738" s="221"/>
      <c r="AH738" s="221"/>
      <c r="AI738" s="225"/>
      <c r="AJ738" s="221"/>
    </row>
    <row r="739" spans="25:36" s="222" customFormat="1" x14ac:dyDescent="0.35">
      <c r="Y739" s="221"/>
      <c r="AA739" s="221"/>
      <c r="AB739" s="223"/>
      <c r="AC739" s="223"/>
      <c r="AF739" s="224"/>
      <c r="AG739" s="221"/>
      <c r="AH739" s="221"/>
      <c r="AI739" s="225"/>
      <c r="AJ739" s="221"/>
    </row>
    <row r="740" spans="25:36" s="222" customFormat="1" x14ac:dyDescent="0.35">
      <c r="Y740" s="221"/>
      <c r="AA740" s="221"/>
      <c r="AB740" s="223"/>
      <c r="AC740" s="223"/>
      <c r="AF740" s="224"/>
      <c r="AG740" s="221"/>
      <c r="AH740" s="221"/>
      <c r="AI740" s="225"/>
      <c r="AJ740" s="221"/>
    </row>
    <row r="741" spans="25:36" s="222" customFormat="1" x14ac:dyDescent="0.35">
      <c r="Y741" s="221"/>
      <c r="AA741" s="221"/>
      <c r="AB741" s="223"/>
      <c r="AC741" s="223"/>
      <c r="AF741" s="224"/>
      <c r="AG741" s="221"/>
      <c r="AH741" s="221"/>
      <c r="AI741" s="225"/>
      <c r="AJ741" s="221"/>
    </row>
    <row r="742" spans="25:36" s="222" customFormat="1" x14ac:dyDescent="0.35">
      <c r="Y742" s="221"/>
      <c r="AA742" s="221"/>
      <c r="AB742" s="223"/>
      <c r="AC742" s="223"/>
      <c r="AF742" s="224"/>
      <c r="AG742" s="221"/>
      <c r="AH742" s="221"/>
      <c r="AI742" s="225"/>
      <c r="AJ742" s="221"/>
    </row>
    <row r="743" spans="25:36" s="222" customFormat="1" x14ac:dyDescent="0.35">
      <c r="Y743" s="221"/>
      <c r="AA743" s="221"/>
      <c r="AB743" s="223"/>
      <c r="AC743" s="223"/>
      <c r="AF743" s="224"/>
      <c r="AG743" s="221"/>
      <c r="AH743" s="221"/>
      <c r="AI743" s="225"/>
      <c r="AJ743" s="221"/>
    </row>
    <row r="744" spans="25:36" s="222" customFormat="1" x14ac:dyDescent="0.35">
      <c r="Y744" s="221"/>
      <c r="AA744" s="221"/>
      <c r="AB744" s="223"/>
      <c r="AC744" s="223"/>
      <c r="AF744" s="224"/>
      <c r="AG744" s="221"/>
      <c r="AH744" s="221"/>
      <c r="AI744" s="225"/>
      <c r="AJ744" s="221"/>
    </row>
    <row r="745" spans="25:36" s="222" customFormat="1" x14ac:dyDescent="0.35">
      <c r="Y745" s="221"/>
      <c r="AA745" s="221"/>
      <c r="AB745" s="223"/>
      <c r="AC745" s="223"/>
      <c r="AF745" s="224"/>
      <c r="AG745" s="221"/>
      <c r="AH745" s="221"/>
      <c r="AI745" s="225"/>
      <c r="AJ745" s="221"/>
    </row>
    <row r="746" spans="25:36" s="222" customFormat="1" x14ac:dyDescent="0.35">
      <c r="Y746" s="221"/>
      <c r="AA746" s="221"/>
      <c r="AB746" s="223"/>
      <c r="AC746" s="223"/>
      <c r="AF746" s="224"/>
      <c r="AG746" s="221"/>
      <c r="AH746" s="221"/>
      <c r="AI746" s="225"/>
      <c r="AJ746" s="221"/>
    </row>
    <row r="747" spans="25:36" s="222" customFormat="1" x14ac:dyDescent="0.35">
      <c r="Y747" s="221"/>
      <c r="AA747" s="221"/>
      <c r="AB747" s="223"/>
      <c r="AC747" s="223"/>
      <c r="AF747" s="224"/>
      <c r="AG747" s="221"/>
      <c r="AH747" s="221"/>
      <c r="AI747" s="225"/>
      <c r="AJ747" s="221"/>
    </row>
    <row r="748" spans="25:36" s="222" customFormat="1" x14ac:dyDescent="0.35">
      <c r="Y748" s="221"/>
      <c r="AA748" s="221"/>
      <c r="AB748" s="223"/>
      <c r="AC748" s="223"/>
      <c r="AF748" s="224"/>
      <c r="AG748" s="221"/>
      <c r="AH748" s="221"/>
      <c r="AI748" s="225"/>
      <c r="AJ748" s="221"/>
    </row>
    <row r="749" spans="25:36" s="222" customFormat="1" x14ac:dyDescent="0.35">
      <c r="Y749" s="221"/>
      <c r="AA749" s="221"/>
      <c r="AB749" s="223"/>
      <c r="AC749" s="223"/>
      <c r="AF749" s="224"/>
      <c r="AG749" s="221"/>
      <c r="AH749" s="221"/>
      <c r="AI749" s="225"/>
      <c r="AJ749" s="221"/>
    </row>
    <row r="750" spans="25:36" s="222" customFormat="1" x14ac:dyDescent="0.35">
      <c r="Y750" s="221"/>
      <c r="AA750" s="221"/>
      <c r="AB750" s="223"/>
      <c r="AC750" s="223"/>
      <c r="AF750" s="224"/>
      <c r="AG750" s="221"/>
      <c r="AH750" s="221"/>
      <c r="AI750" s="225"/>
      <c r="AJ750" s="221"/>
    </row>
    <row r="751" spans="25:36" s="222" customFormat="1" x14ac:dyDescent="0.35">
      <c r="Y751" s="221"/>
      <c r="AA751" s="221"/>
      <c r="AB751" s="223"/>
      <c r="AC751" s="223"/>
      <c r="AF751" s="224"/>
      <c r="AG751" s="221"/>
      <c r="AH751" s="221"/>
      <c r="AI751" s="225"/>
      <c r="AJ751" s="221"/>
    </row>
    <row r="752" spans="25:36" s="222" customFormat="1" x14ac:dyDescent="0.35">
      <c r="Y752" s="221"/>
      <c r="AA752" s="221"/>
      <c r="AB752" s="223"/>
      <c r="AC752" s="223"/>
      <c r="AF752" s="224"/>
      <c r="AG752" s="221"/>
      <c r="AH752" s="221"/>
      <c r="AI752" s="225"/>
      <c r="AJ752" s="221"/>
    </row>
    <row r="753" spans="25:36" s="222" customFormat="1" x14ac:dyDescent="0.35">
      <c r="Y753" s="221"/>
      <c r="AA753" s="221"/>
      <c r="AB753" s="223"/>
      <c r="AC753" s="223"/>
      <c r="AF753" s="224"/>
      <c r="AG753" s="221"/>
      <c r="AH753" s="221"/>
      <c r="AI753" s="225"/>
      <c r="AJ753" s="221"/>
    </row>
    <row r="754" spans="25:36" s="222" customFormat="1" x14ac:dyDescent="0.35">
      <c r="Y754" s="221"/>
      <c r="AA754" s="221"/>
      <c r="AB754" s="223"/>
      <c r="AC754" s="223"/>
      <c r="AF754" s="224"/>
      <c r="AG754" s="221"/>
      <c r="AH754" s="221"/>
      <c r="AI754" s="225"/>
      <c r="AJ754" s="221"/>
    </row>
    <row r="755" spans="25:36" s="222" customFormat="1" x14ac:dyDescent="0.35">
      <c r="Y755" s="221"/>
      <c r="AA755" s="221"/>
      <c r="AB755" s="223"/>
      <c r="AC755" s="223"/>
      <c r="AF755" s="224"/>
      <c r="AG755" s="221"/>
      <c r="AH755" s="221"/>
      <c r="AI755" s="225"/>
      <c r="AJ755" s="221"/>
    </row>
    <row r="756" spans="25:36" s="222" customFormat="1" x14ac:dyDescent="0.35">
      <c r="Y756" s="221"/>
      <c r="AA756" s="221"/>
      <c r="AB756" s="223"/>
      <c r="AC756" s="223"/>
      <c r="AF756" s="224"/>
      <c r="AG756" s="221"/>
      <c r="AH756" s="221"/>
      <c r="AI756" s="225"/>
      <c r="AJ756" s="221"/>
    </row>
    <row r="757" spans="25:36" s="222" customFormat="1" x14ac:dyDescent="0.35">
      <c r="Y757" s="221"/>
      <c r="AA757" s="221"/>
      <c r="AB757" s="223"/>
      <c r="AC757" s="223"/>
      <c r="AF757" s="224"/>
      <c r="AG757" s="221"/>
      <c r="AH757" s="221"/>
      <c r="AI757" s="225"/>
      <c r="AJ757" s="221"/>
    </row>
    <row r="758" spans="25:36" s="222" customFormat="1" x14ac:dyDescent="0.35">
      <c r="Y758" s="221"/>
      <c r="AA758" s="221"/>
      <c r="AB758" s="223"/>
      <c r="AC758" s="223"/>
      <c r="AF758" s="224"/>
      <c r="AG758" s="221"/>
      <c r="AH758" s="221"/>
      <c r="AI758" s="225"/>
      <c r="AJ758" s="221"/>
    </row>
    <row r="759" spans="25:36" s="222" customFormat="1" x14ac:dyDescent="0.35">
      <c r="Y759" s="221"/>
      <c r="AA759" s="221"/>
      <c r="AB759" s="223"/>
      <c r="AC759" s="223"/>
      <c r="AF759" s="224"/>
      <c r="AG759" s="221"/>
      <c r="AH759" s="221"/>
      <c r="AI759" s="225"/>
      <c r="AJ759" s="221"/>
    </row>
    <row r="760" spans="25:36" s="222" customFormat="1" x14ac:dyDescent="0.35">
      <c r="Y760" s="221"/>
      <c r="AA760" s="221"/>
      <c r="AB760" s="223"/>
      <c r="AC760" s="223"/>
      <c r="AF760" s="224"/>
      <c r="AG760" s="221"/>
      <c r="AH760" s="221"/>
      <c r="AI760" s="225"/>
      <c r="AJ760" s="221"/>
    </row>
    <row r="761" spans="25:36" s="222" customFormat="1" x14ac:dyDescent="0.35">
      <c r="Y761" s="221"/>
      <c r="AA761" s="221"/>
      <c r="AB761" s="223"/>
      <c r="AC761" s="223"/>
      <c r="AF761" s="224"/>
      <c r="AG761" s="221"/>
      <c r="AH761" s="221"/>
      <c r="AI761" s="225"/>
      <c r="AJ761" s="221"/>
    </row>
    <row r="762" spans="25:36" s="222" customFormat="1" x14ac:dyDescent="0.35">
      <c r="Y762" s="221"/>
      <c r="AA762" s="221"/>
      <c r="AB762" s="223"/>
      <c r="AC762" s="223"/>
      <c r="AF762" s="224"/>
      <c r="AG762" s="221"/>
      <c r="AH762" s="221"/>
      <c r="AI762" s="225"/>
      <c r="AJ762" s="221"/>
    </row>
    <row r="763" spans="25:36" s="222" customFormat="1" x14ac:dyDescent="0.35">
      <c r="Y763" s="221"/>
      <c r="AA763" s="221"/>
      <c r="AB763" s="223"/>
      <c r="AC763" s="223"/>
      <c r="AF763" s="224"/>
      <c r="AG763" s="221"/>
      <c r="AH763" s="221"/>
      <c r="AI763" s="225"/>
      <c r="AJ763" s="221"/>
    </row>
    <row r="764" spans="25:36" s="222" customFormat="1" x14ac:dyDescent="0.35">
      <c r="Y764" s="221"/>
      <c r="AA764" s="221"/>
      <c r="AB764" s="223"/>
      <c r="AC764" s="223"/>
      <c r="AF764" s="224"/>
      <c r="AG764" s="221"/>
      <c r="AH764" s="221"/>
      <c r="AI764" s="225"/>
      <c r="AJ764" s="221"/>
    </row>
    <row r="765" spans="25:36" s="222" customFormat="1" x14ac:dyDescent="0.35">
      <c r="Y765" s="221"/>
      <c r="AA765" s="221"/>
      <c r="AB765" s="223"/>
      <c r="AC765" s="223"/>
      <c r="AF765" s="224"/>
      <c r="AG765" s="221"/>
      <c r="AH765" s="221"/>
      <c r="AI765" s="225"/>
      <c r="AJ765" s="221"/>
    </row>
    <row r="766" spans="25:36" s="222" customFormat="1" x14ac:dyDescent="0.35">
      <c r="Y766" s="221"/>
      <c r="AA766" s="221"/>
      <c r="AB766" s="223"/>
      <c r="AC766" s="223"/>
      <c r="AF766" s="224"/>
      <c r="AG766" s="221"/>
      <c r="AH766" s="221"/>
      <c r="AI766" s="225"/>
      <c r="AJ766" s="221"/>
    </row>
    <row r="767" spans="25:36" s="222" customFormat="1" x14ac:dyDescent="0.35">
      <c r="Y767" s="221"/>
      <c r="AA767" s="221"/>
      <c r="AB767" s="223"/>
      <c r="AC767" s="223"/>
      <c r="AF767" s="224"/>
      <c r="AG767" s="221"/>
      <c r="AH767" s="221"/>
      <c r="AI767" s="225"/>
      <c r="AJ767" s="221"/>
    </row>
    <row r="768" spans="25:36" s="222" customFormat="1" x14ac:dyDescent="0.35">
      <c r="Y768" s="221"/>
      <c r="AA768" s="221"/>
      <c r="AB768" s="223"/>
      <c r="AC768" s="223"/>
      <c r="AF768" s="224"/>
      <c r="AG768" s="221"/>
      <c r="AH768" s="221"/>
      <c r="AI768" s="225"/>
      <c r="AJ768" s="221"/>
    </row>
    <row r="769" spans="25:36" s="222" customFormat="1" x14ac:dyDescent="0.35">
      <c r="Y769" s="221"/>
      <c r="AA769" s="221"/>
      <c r="AB769" s="223"/>
      <c r="AC769" s="223"/>
      <c r="AF769" s="224"/>
      <c r="AG769" s="221"/>
      <c r="AH769" s="221"/>
      <c r="AI769" s="225"/>
      <c r="AJ769" s="221"/>
    </row>
    <row r="770" spans="25:36" s="222" customFormat="1" x14ac:dyDescent="0.35">
      <c r="Y770" s="221"/>
      <c r="AA770" s="221"/>
      <c r="AB770" s="223"/>
      <c r="AC770" s="223"/>
      <c r="AF770" s="224"/>
      <c r="AG770" s="221"/>
      <c r="AH770" s="221"/>
      <c r="AI770" s="225"/>
      <c r="AJ770" s="221"/>
    </row>
    <row r="771" spans="25:36" s="222" customFormat="1" x14ac:dyDescent="0.35">
      <c r="Y771" s="221"/>
      <c r="AA771" s="221"/>
      <c r="AB771" s="223"/>
      <c r="AC771" s="223"/>
      <c r="AF771" s="224"/>
      <c r="AG771" s="221"/>
      <c r="AH771" s="221"/>
      <c r="AI771" s="225"/>
      <c r="AJ771" s="221"/>
    </row>
    <row r="772" spans="25:36" s="222" customFormat="1" x14ac:dyDescent="0.35">
      <c r="Y772" s="221"/>
      <c r="AA772" s="221"/>
      <c r="AB772" s="223"/>
      <c r="AC772" s="223"/>
      <c r="AF772" s="224"/>
      <c r="AG772" s="221"/>
      <c r="AH772" s="221"/>
      <c r="AI772" s="225"/>
      <c r="AJ772" s="221"/>
    </row>
    <row r="773" spans="25:36" s="222" customFormat="1" x14ac:dyDescent="0.35">
      <c r="Y773" s="221"/>
      <c r="AA773" s="221"/>
      <c r="AB773" s="223"/>
      <c r="AC773" s="223"/>
      <c r="AF773" s="224"/>
      <c r="AG773" s="221"/>
      <c r="AH773" s="221"/>
      <c r="AI773" s="225"/>
      <c r="AJ773" s="221"/>
    </row>
    <row r="774" spans="25:36" s="222" customFormat="1" x14ac:dyDescent="0.35">
      <c r="Y774" s="221"/>
      <c r="AA774" s="221"/>
      <c r="AB774" s="223"/>
      <c r="AC774" s="223"/>
      <c r="AF774" s="224"/>
      <c r="AG774" s="221"/>
      <c r="AH774" s="221"/>
      <c r="AI774" s="225"/>
      <c r="AJ774" s="221"/>
    </row>
    <row r="775" spans="25:36" s="222" customFormat="1" x14ac:dyDescent="0.35">
      <c r="Y775" s="221"/>
      <c r="AA775" s="221"/>
      <c r="AB775" s="223"/>
      <c r="AC775" s="223"/>
      <c r="AF775" s="224"/>
      <c r="AG775" s="221"/>
      <c r="AH775" s="221"/>
      <c r="AI775" s="225"/>
      <c r="AJ775" s="221"/>
    </row>
    <row r="776" spans="25:36" s="222" customFormat="1" x14ac:dyDescent="0.35">
      <c r="Y776" s="221"/>
      <c r="AA776" s="221"/>
      <c r="AB776" s="223"/>
      <c r="AC776" s="223"/>
      <c r="AF776" s="224"/>
      <c r="AG776" s="221"/>
      <c r="AH776" s="221"/>
      <c r="AI776" s="225"/>
      <c r="AJ776" s="221"/>
    </row>
    <row r="777" spans="25:36" s="222" customFormat="1" x14ac:dyDescent="0.35">
      <c r="Y777" s="221"/>
      <c r="AA777" s="221"/>
      <c r="AB777" s="223"/>
      <c r="AC777" s="223"/>
      <c r="AF777" s="224"/>
      <c r="AG777" s="221"/>
      <c r="AH777" s="221"/>
      <c r="AI777" s="225"/>
      <c r="AJ777" s="221"/>
    </row>
    <row r="778" spans="25:36" s="222" customFormat="1" x14ac:dyDescent="0.35">
      <c r="Y778" s="221"/>
      <c r="AA778" s="221"/>
      <c r="AB778" s="223"/>
      <c r="AC778" s="223"/>
      <c r="AF778" s="224"/>
      <c r="AG778" s="221"/>
      <c r="AH778" s="221"/>
      <c r="AI778" s="225"/>
      <c r="AJ778" s="221"/>
    </row>
    <row r="779" spans="25:36" s="222" customFormat="1" x14ac:dyDescent="0.35">
      <c r="Y779" s="221"/>
      <c r="AA779" s="221"/>
      <c r="AB779" s="223"/>
      <c r="AC779" s="223"/>
      <c r="AF779" s="224"/>
      <c r="AG779" s="221"/>
      <c r="AH779" s="221"/>
      <c r="AI779" s="225"/>
      <c r="AJ779" s="221"/>
    </row>
    <row r="780" spans="25:36" s="222" customFormat="1" x14ac:dyDescent="0.35">
      <c r="Y780" s="221"/>
      <c r="AA780" s="221"/>
      <c r="AB780" s="223"/>
      <c r="AC780" s="223"/>
      <c r="AF780" s="224"/>
      <c r="AG780" s="221"/>
      <c r="AH780" s="221"/>
      <c r="AI780" s="225"/>
      <c r="AJ780" s="221"/>
    </row>
    <row r="781" spans="25:36" s="222" customFormat="1" x14ac:dyDescent="0.35">
      <c r="Y781" s="221"/>
      <c r="AA781" s="221"/>
      <c r="AB781" s="223"/>
      <c r="AC781" s="223"/>
      <c r="AF781" s="224"/>
      <c r="AG781" s="221"/>
      <c r="AH781" s="221"/>
      <c r="AI781" s="225"/>
      <c r="AJ781" s="221"/>
    </row>
    <row r="782" spans="25:36" s="222" customFormat="1" x14ac:dyDescent="0.35">
      <c r="Y782" s="221"/>
      <c r="AA782" s="221"/>
      <c r="AB782" s="223"/>
      <c r="AC782" s="223"/>
      <c r="AF782" s="224"/>
      <c r="AG782" s="221"/>
      <c r="AH782" s="221"/>
      <c r="AI782" s="225"/>
      <c r="AJ782" s="221"/>
    </row>
    <row r="783" spans="25:36" s="222" customFormat="1" x14ac:dyDescent="0.35">
      <c r="Y783" s="221"/>
      <c r="AA783" s="221"/>
      <c r="AB783" s="223"/>
      <c r="AC783" s="223"/>
      <c r="AF783" s="224"/>
      <c r="AG783" s="221"/>
      <c r="AH783" s="221"/>
      <c r="AI783" s="225"/>
      <c r="AJ783" s="221"/>
    </row>
    <row r="784" spans="25:36" s="222" customFormat="1" x14ac:dyDescent="0.35">
      <c r="Y784" s="221"/>
      <c r="AA784" s="221"/>
      <c r="AB784" s="223"/>
      <c r="AC784" s="223"/>
      <c r="AF784" s="224"/>
      <c r="AG784" s="221"/>
      <c r="AH784" s="221"/>
      <c r="AI784" s="225"/>
      <c r="AJ784" s="221"/>
    </row>
    <row r="785" spans="25:36" s="222" customFormat="1" x14ac:dyDescent="0.35">
      <c r="Y785" s="221"/>
      <c r="AA785" s="221"/>
      <c r="AB785" s="223"/>
      <c r="AC785" s="223"/>
      <c r="AF785" s="224"/>
      <c r="AG785" s="221"/>
      <c r="AH785" s="221"/>
      <c r="AI785" s="225"/>
      <c r="AJ785" s="221"/>
    </row>
    <row r="786" spans="25:36" s="222" customFormat="1" x14ac:dyDescent="0.35">
      <c r="Y786" s="221"/>
      <c r="AA786" s="221"/>
      <c r="AB786" s="223"/>
      <c r="AC786" s="223"/>
      <c r="AF786" s="224"/>
      <c r="AG786" s="221"/>
      <c r="AH786" s="221"/>
      <c r="AI786" s="225"/>
      <c r="AJ786" s="221"/>
    </row>
    <row r="787" spans="25:36" s="222" customFormat="1" x14ac:dyDescent="0.35">
      <c r="Y787" s="221"/>
      <c r="AA787" s="221"/>
      <c r="AB787" s="223"/>
      <c r="AC787" s="223"/>
      <c r="AF787" s="224"/>
      <c r="AG787" s="221"/>
      <c r="AH787" s="221"/>
      <c r="AI787" s="225"/>
      <c r="AJ787" s="221"/>
    </row>
    <row r="788" spans="25:36" s="222" customFormat="1" x14ac:dyDescent="0.35">
      <c r="Y788" s="221"/>
      <c r="AA788" s="221"/>
      <c r="AB788" s="223"/>
      <c r="AC788" s="223"/>
      <c r="AF788" s="224"/>
      <c r="AG788" s="221"/>
      <c r="AH788" s="221"/>
      <c r="AI788" s="225"/>
      <c r="AJ788" s="221"/>
    </row>
    <row r="789" spans="25:36" s="222" customFormat="1" x14ac:dyDescent="0.35">
      <c r="Y789" s="221"/>
      <c r="AA789" s="221"/>
      <c r="AB789" s="223"/>
      <c r="AC789" s="223"/>
      <c r="AF789" s="224"/>
      <c r="AG789" s="221"/>
      <c r="AH789" s="221"/>
      <c r="AI789" s="225"/>
      <c r="AJ789" s="221"/>
    </row>
    <row r="790" spans="25:36" s="222" customFormat="1" x14ac:dyDescent="0.35">
      <c r="Y790" s="221"/>
      <c r="AA790" s="221"/>
      <c r="AB790" s="223"/>
      <c r="AC790" s="223"/>
      <c r="AF790" s="224"/>
      <c r="AG790" s="221"/>
      <c r="AH790" s="221"/>
      <c r="AI790" s="225"/>
      <c r="AJ790" s="221"/>
    </row>
    <row r="791" spans="25:36" s="222" customFormat="1" x14ac:dyDescent="0.35">
      <c r="Y791" s="221"/>
      <c r="AA791" s="221"/>
      <c r="AB791" s="223"/>
      <c r="AC791" s="223"/>
      <c r="AF791" s="224"/>
      <c r="AG791" s="221"/>
      <c r="AH791" s="221"/>
      <c r="AI791" s="225"/>
      <c r="AJ791" s="221"/>
    </row>
    <row r="792" spans="25:36" s="222" customFormat="1" x14ac:dyDescent="0.35">
      <c r="Y792" s="221"/>
      <c r="AA792" s="221"/>
      <c r="AB792" s="223"/>
      <c r="AC792" s="223"/>
      <c r="AF792" s="224"/>
      <c r="AG792" s="221"/>
      <c r="AH792" s="221"/>
      <c r="AI792" s="225"/>
      <c r="AJ792" s="221"/>
    </row>
    <row r="793" spans="25:36" s="222" customFormat="1" x14ac:dyDescent="0.35">
      <c r="Y793" s="221"/>
      <c r="AA793" s="221"/>
      <c r="AB793" s="223"/>
      <c r="AC793" s="223"/>
      <c r="AF793" s="224"/>
      <c r="AG793" s="221"/>
      <c r="AH793" s="221"/>
      <c r="AI793" s="225"/>
      <c r="AJ793" s="221"/>
    </row>
    <row r="794" spans="25:36" s="222" customFormat="1" x14ac:dyDescent="0.35">
      <c r="Y794" s="221"/>
      <c r="AA794" s="221"/>
      <c r="AB794" s="223"/>
      <c r="AC794" s="223"/>
      <c r="AF794" s="224"/>
      <c r="AG794" s="221"/>
      <c r="AH794" s="221"/>
      <c r="AI794" s="225"/>
      <c r="AJ794" s="221"/>
    </row>
    <row r="795" spans="25:36" s="222" customFormat="1" x14ac:dyDescent="0.35">
      <c r="Y795" s="221"/>
      <c r="AA795" s="221"/>
      <c r="AB795" s="223"/>
      <c r="AC795" s="223"/>
      <c r="AF795" s="224"/>
      <c r="AG795" s="221"/>
      <c r="AH795" s="221"/>
      <c r="AI795" s="225"/>
      <c r="AJ795" s="221"/>
    </row>
    <row r="796" spans="25:36" s="222" customFormat="1" x14ac:dyDescent="0.35">
      <c r="Y796" s="221"/>
      <c r="AA796" s="221"/>
      <c r="AB796" s="223"/>
      <c r="AC796" s="223"/>
      <c r="AF796" s="224"/>
      <c r="AG796" s="221"/>
      <c r="AH796" s="221"/>
      <c r="AI796" s="225"/>
      <c r="AJ796" s="221"/>
    </row>
    <row r="797" spans="25:36" s="222" customFormat="1" x14ac:dyDescent="0.35">
      <c r="Y797" s="221"/>
      <c r="AA797" s="221"/>
      <c r="AB797" s="223"/>
      <c r="AC797" s="223"/>
      <c r="AF797" s="224"/>
      <c r="AG797" s="221"/>
      <c r="AH797" s="221"/>
      <c r="AI797" s="225"/>
      <c r="AJ797" s="221"/>
    </row>
    <row r="798" spans="25:36" s="222" customFormat="1" x14ac:dyDescent="0.35">
      <c r="Y798" s="221"/>
      <c r="AA798" s="221"/>
      <c r="AB798" s="223"/>
      <c r="AC798" s="223"/>
      <c r="AF798" s="224"/>
      <c r="AG798" s="221"/>
      <c r="AH798" s="221"/>
      <c r="AI798" s="225"/>
      <c r="AJ798" s="221"/>
    </row>
    <row r="799" spans="25:36" s="222" customFormat="1" x14ac:dyDescent="0.35">
      <c r="Y799" s="221"/>
      <c r="AA799" s="221"/>
      <c r="AB799" s="223"/>
      <c r="AC799" s="223"/>
      <c r="AF799" s="224"/>
      <c r="AG799" s="221"/>
      <c r="AH799" s="221"/>
      <c r="AI799" s="225"/>
      <c r="AJ799" s="221"/>
    </row>
    <row r="800" spans="25:36" s="222" customFormat="1" x14ac:dyDescent="0.35">
      <c r="Y800" s="221"/>
      <c r="AA800" s="221"/>
      <c r="AB800" s="223"/>
      <c r="AC800" s="223"/>
      <c r="AF800" s="224"/>
      <c r="AG800" s="221"/>
      <c r="AH800" s="221"/>
      <c r="AI800" s="225"/>
      <c r="AJ800" s="221"/>
    </row>
    <row r="801" spans="25:36" s="222" customFormat="1" x14ac:dyDescent="0.35">
      <c r="Y801" s="221"/>
      <c r="AA801" s="221"/>
      <c r="AB801" s="223"/>
      <c r="AC801" s="223"/>
      <c r="AF801" s="224"/>
      <c r="AG801" s="221"/>
      <c r="AH801" s="221"/>
      <c r="AI801" s="225"/>
      <c r="AJ801" s="221"/>
    </row>
    <row r="802" spans="25:36" s="222" customFormat="1" x14ac:dyDescent="0.35">
      <c r="Y802" s="221"/>
      <c r="AA802" s="221"/>
      <c r="AB802" s="223"/>
      <c r="AC802" s="223"/>
      <c r="AF802" s="224"/>
      <c r="AG802" s="221"/>
      <c r="AH802" s="221"/>
      <c r="AI802" s="225"/>
      <c r="AJ802" s="221"/>
    </row>
    <row r="803" spans="25:36" s="222" customFormat="1" x14ac:dyDescent="0.35">
      <c r="Y803" s="221"/>
      <c r="AA803" s="221"/>
      <c r="AB803" s="223"/>
      <c r="AC803" s="223"/>
      <c r="AF803" s="224"/>
      <c r="AG803" s="221"/>
      <c r="AH803" s="221"/>
      <c r="AI803" s="225"/>
      <c r="AJ803" s="221"/>
    </row>
    <row r="804" spans="25:36" s="222" customFormat="1" x14ac:dyDescent="0.35">
      <c r="Y804" s="221"/>
      <c r="AA804" s="221"/>
      <c r="AB804" s="223"/>
      <c r="AC804" s="223"/>
      <c r="AF804" s="224"/>
      <c r="AG804" s="221"/>
      <c r="AH804" s="221"/>
      <c r="AI804" s="225"/>
      <c r="AJ804" s="221"/>
    </row>
    <row r="805" spans="25:36" s="222" customFormat="1" x14ac:dyDescent="0.35">
      <c r="Y805" s="221"/>
      <c r="AA805" s="221"/>
      <c r="AB805" s="223"/>
      <c r="AC805" s="223"/>
      <c r="AF805" s="224"/>
      <c r="AG805" s="221"/>
      <c r="AH805" s="221"/>
      <c r="AI805" s="225"/>
      <c r="AJ805" s="221"/>
    </row>
    <row r="806" spans="25:36" s="222" customFormat="1" x14ac:dyDescent="0.35">
      <c r="Y806" s="221"/>
      <c r="AA806" s="221"/>
      <c r="AB806" s="223"/>
      <c r="AC806" s="223"/>
      <c r="AF806" s="224"/>
      <c r="AG806" s="221"/>
      <c r="AH806" s="221"/>
      <c r="AI806" s="225"/>
      <c r="AJ806" s="221"/>
    </row>
    <row r="807" spans="25:36" s="222" customFormat="1" x14ac:dyDescent="0.35">
      <c r="Y807" s="221"/>
      <c r="AA807" s="221"/>
      <c r="AB807" s="223"/>
      <c r="AC807" s="223"/>
      <c r="AF807" s="224"/>
      <c r="AG807" s="221"/>
      <c r="AH807" s="221"/>
      <c r="AI807" s="225"/>
      <c r="AJ807" s="221"/>
    </row>
    <row r="808" spans="25:36" s="222" customFormat="1" x14ac:dyDescent="0.35">
      <c r="Y808" s="221"/>
      <c r="AA808" s="221"/>
      <c r="AB808" s="223"/>
      <c r="AC808" s="223"/>
      <c r="AF808" s="224"/>
      <c r="AG808" s="221"/>
      <c r="AH808" s="221"/>
      <c r="AI808" s="225"/>
      <c r="AJ808" s="221"/>
    </row>
    <row r="809" spans="25:36" s="222" customFormat="1" x14ac:dyDescent="0.35">
      <c r="Y809" s="221"/>
      <c r="AA809" s="221"/>
      <c r="AB809" s="223"/>
      <c r="AC809" s="223"/>
      <c r="AF809" s="224"/>
      <c r="AG809" s="221"/>
      <c r="AH809" s="221"/>
      <c r="AI809" s="225"/>
      <c r="AJ809" s="221"/>
    </row>
    <row r="810" spans="25:36" s="222" customFormat="1" x14ac:dyDescent="0.35">
      <c r="Y810" s="221"/>
      <c r="AA810" s="221"/>
      <c r="AB810" s="223"/>
      <c r="AC810" s="223"/>
      <c r="AF810" s="224"/>
      <c r="AG810" s="221"/>
      <c r="AH810" s="221"/>
      <c r="AI810" s="225"/>
      <c r="AJ810" s="221"/>
    </row>
    <row r="811" spans="25:36" s="222" customFormat="1" x14ac:dyDescent="0.35">
      <c r="Y811" s="221"/>
      <c r="AA811" s="221"/>
      <c r="AB811" s="223"/>
      <c r="AC811" s="223"/>
      <c r="AF811" s="224"/>
      <c r="AG811" s="221"/>
      <c r="AH811" s="221"/>
      <c r="AI811" s="225"/>
      <c r="AJ811" s="221"/>
    </row>
    <row r="812" spans="25:36" s="222" customFormat="1" x14ac:dyDescent="0.35">
      <c r="Y812" s="221"/>
      <c r="AA812" s="221"/>
      <c r="AB812" s="223"/>
      <c r="AC812" s="223"/>
      <c r="AF812" s="224"/>
      <c r="AG812" s="221"/>
      <c r="AH812" s="221"/>
      <c r="AI812" s="225"/>
      <c r="AJ812" s="221"/>
    </row>
    <row r="813" spans="25:36" s="222" customFormat="1" x14ac:dyDescent="0.35">
      <c r="Y813" s="221"/>
      <c r="AA813" s="221"/>
      <c r="AB813" s="223"/>
      <c r="AC813" s="223"/>
      <c r="AF813" s="224"/>
      <c r="AG813" s="221"/>
      <c r="AH813" s="221"/>
      <c r="AI813" s="225"/>
      <c r="AJ813" s="221"/>
    </row>
    <row r="814" spans="25:36" s="222" customFormat="1" x14ac:dyDescent="0.35">
      <c r="Y814" s="221"/>
      <c r="AA814" s="221"/>
      <c r="AB814" s="223"/>
      <c r="AC814" s="223"/>
      <c r="AF814" s="224"/>
      <c r="AG814" s="221"/>
      <c r="AH814" s="221"/>
      <c r="AI814" s="225"/>
      <c r="AJ814" s="221"/>
    </row>
    <row r="815" spans="25:36" s="222" customFormat="1" x14ac:dyDescent="0.35">
      <c r="Y815" s="221"/>
      <c r="AA815" s="221"/>
      <c r="AB815" s="223"/>
      <c r="AC815" s="223"/>
      <c r="AF815" s="224"/>
      <c r="AG815" s="221"/>
      <c r="AH815" s="221"/>
      <c r="AI815" s="225"/>
      <c r="AJ815" s="221"/>
    </row>
    <row r="816" spans="25:36" s="222" customFormat="1" x14ac:dyDescent="0.35">
      <c r="Y816" s="221"/>
      <c r="AA816" s="221"/>
      <c r="AB816" s="223"/>
      <c r="AC816" s="223"/>
      <c r="AF816" s="224"/>
      <c r="AG816" s="221"/>
      <c r="AH816" s="221"/>
      <c r="AI816" s="225"/>
      <c r="AJ816" s="221"/>
    </row>
    <row r="817" spans="25:36" s="222" customFormat="1" x14ac:dyDescent="0.35">
      <c r="Y817" s="221"/>
      <c r="AA817" s="221"/>
      <c r="AB817" s="223"/>
      <c r="AC817" s="223"/>
      <c r="AF817" s="224"/>
      <c r="AG817" s="221"/>
      <c r="AH817" s="221"/>
      <c r="AI817" s="225"/>
      <c r="AJ817" s="221"/>
    </row>
    <row r="818" spans="25:36" s="222" customFormat="1" x14ac:dyDescent="0.35">
      <c r="Y818" s="221"/>
      <c r="AA818" s="221"/>
      <c r="AB818" s="223"/>
      <c r="AC818" s="223"/>
      <c r="AF818" s="224"/>
      <c r="AG818" s="221"/>
      <c r="AH818" s="221"/>
      <c r="AI818" s="225"/>
      <c r="AJ818" s="221"/>
    </row>
    <row r="819" spans="25:36" s="222" customFormat="1" x14ac:dyDescent="0.35">
      <c r="Y819" s="221"/>
      <c r="AA819" s="221"/>
      <c r="AB819" s="223"/>
      <c r="AC819" s="223"/>
      <c r="AF819" s="224"/>
      <c r="AG819" s="221"/>
      <c r="AH819" s="221"/>
      <c r="AI819" s="225"/>
      <c r="AJ819" s="221"/>
    </row>
    <row r="820" spans="25:36" s="222" customFormat="1" x14ac:dyDescent="0.35">
      <c r="Y820" s="221"/>
      <c r="AA820" s="221"/>
      <c r="AB820" s="223"/>
      <c r="AC820" s="223"/>
      <c r="AF820" s="224"/>
      <c r="AG820" s="221"/>
      <c r="AH820" s="221"/>
      <c r="AI820" s="225"/>
      <c r="AJ820" s="221"/>
    </row>
    <row r="821" spans="25:36" s="222" customFormat="1" x14ac:dyDescent="0.35">
      <c r="Y821" s="221"/>
      <c r="AA821" s="221"/>
      <c r="AB821" s="223"/>
      <c r="AC821" s="223"/>
      <c r="AF821" s="224"/>
      <c r="AG821" s="221"/>
      <c r="AH821" s="221"/>
      <c r="AI821" s="225"/>
      <c r="AJ821" s="221"/>
    </row>
    <row r="822" spans="25:36" s="222" customFormat="1" x14ac:dyDescent="0.35">
      <c r="Y822" s="221"/>
      <c r="AA822" s="221"/>
      <c r="AB822" s="223"/>
      <c r="AC822" s="223"/>
      <c r="AF822" s="224"/>
      <c r="AG822" s="221"/>
      <c r="AH822" s="221"/>
      <c r="AI822" s="225"/>
      <c r="AJ822" s="221"/>
    </row>
    <row r="823" spans="25:36" s="222" customFormat="1" x14ac:dyDescent="0.35">
      <c r="Y823" s="221"/>
      <c r="AA823" s="221"/>
      <c r="AB823" s="223"/>
      <c r="AC823" s="223"/>
      <c r="AF823" s="224"/>
      <c r="AG823" s="221"/>
      <c r="AH823" s="221"/>
      <c r="AI823" s="225"/>
      <c r="AJ823" s="221"/>
    </row>
    <row r="824" spans="25:36" s="222" customFormat="1" x14ac:dyDescent="0.35">
      <c r="Y824" s="221"/>
      <c r="AA824" s="221"/>
      <c r="AB824" s="223"/>
      <c r="AC824" s="223"/>
      <c r="AF824" s="224"/>
      <c r="AG824" s="221"/>
      <c r="AH824" s="221"/>
      <c r="AI824" s="225"/>
      <c r="AJ824" s="221"/>
    </row>
    <row r="825" spans="25:36" s="222" customFormat="1" x14ac:dyDescent="0.35">
      <c r="Y825" s="221"/>
      <c r="AA825" s="221"/>
      <c r="AB825" s="223"/>
      <c r="AC825" s="223"/>
      <c r="AF825" s="224"/>
      <c r="AG825" s="221"/>
      <c r="AH825" s="221"/>
      <c r="AI825" s="225"/>
      <c r="AJ825" s="221"/>
    </row>
    <row r="826" spans="25:36" s="222" customFormat="1" x14ac:dyDescent="0.35">
      <c r="Y826" s="221"/>
      <c r="AA826" s="221"/>
      <c r="AB826" s="223"/>
      <c r="AC826" s="223"/>
      <c r="AF826" s="224"/>
      <c r="AG826" s="221"/>
      <c r="AH826" s="221"/>
      <c r="AI826" s="225"/>
      <c r="AJ826" s="221"/>
    </row>
    <row r="827" spans="25:36" s="222" customFormat="1" x14ac:dyDescent="0.35">
      <c r="Y827" s="221"/>
      <c r="AA827" s="221"/>
      <c r="AB827" s="223"/>
      <c r="AC827" s="223"/>
      <c r="AF827" s="224"/>
      <c r="AG827" s="221"/>
      <c r="AH827" s="221"/>
      <c r="AI827" s="225"/>
      <c r="AJ827" s="221"/>
    </row>
    <row r="828" spans="25:36" s="222" customFormat="1" x14ac:dyDescent="0.35">
      <c r="Y828" s="221"/>
      <c r="AA828" s="221"/>
      <c r="AB828" s="223"/>
      <c r="AC828" s="223"/>
      <c r="AF828" s="224"/>
      <c r="AG828" s="221"/>
      <c r="AH828" s="221"/>
      <c r="AI828" s="225"/>
      <c r="AJ828" s="221"/>
    </row>
    <row r="829" spans="25:36" s="222" customFormat="1" x14ac:dyDescent="0.35">
      <c r="Y829" s="221"/>
      <c r="AA829" s="221"/>
      <c r="AB829" s="223"/>
      <c r="AC829" s="223"/>
      <c r="AF829" s="224"/>
      <c r="AG829" s="221"/>
      <c r="AH829" s="221"/>
      <c r="AI829" s="225"/>
      <c r="AJ829" s="221"/>
    </row>
    <row r="830" spans="25:36" s="222" customFormat="1" x14ac:dyDescent="0.35">
      <c r="Y830" s="221"/>
      <c r="AA830" s="221"/>
      <c r="AB830" s="223"/>
      <c r="AC830" s="223"/>
      <c r="AF830" s="224"/>
      <c r="AG830" s="221"/>
      <c r="AH830" s="221"/>
      <c r="AI830" s="225"/>
      <c r="AJ830" s="221"/>
    </row>
    <row r="831" spans="25:36" s="222" customFormat="1" x14ac:dyDescent="0.35">
      <c r="Y831" s="221"/>
      <c r="AA831" s="221"/>
      <c r="AB831" s="223"/>
      <c r="AC831" s="223"/>
      <c r="AF831" s="224"/>
      <c r="AG831" s="221"/>
      <c r="AH831" s="221"/>
      <c r="AI831" s="225"/>
      <c r="AJ831" s="221"/>
    </row>
    <row r="832" spans="25:36" s="222" customFormat="1" x14ac:dyDescent="0.35">
      <c r="Y832" s="221"/>
      <c r="AA832" s="221"/>
      <c r="AB832" s="223"/>
      <c r="AC832" s="223"/>
      <c r="AF832" s="224"/>
      <c r="AG832" s="221"/>
      <c r="AH832" s="221"/>
      <c r="AI832" s="225"/>
      <c r="AJ832" s="221"/>
    </row>
    <row r="833" spans="25:36" s="222" customFormat="1" x14ac:dyDescent="0.35">
      <c r="Y833" s="221"/>
      <c r="AA833" s="221"/>
      <c r="AB833" s="223"/>
      <c r="AC833" s="223"/>
      <c r="AF833" s="224"/>
      <c r="AG833" s="221"/>
      <c r="AH833" s="221"/>
      <c r="AI833" s="225"/>
      <c r="AJ833" s="221"/>
    </row>
    <row r="834" spans="25:36" s="222" customFormat="1" x14ac:dyDescent="0.35">
      <c r="Y834" s="221"/>
      <c r="AA834" s="221"/>
      <c r="AB834" s="223"/>
      <c r="AC834" s="223"/>
      <c r="AF834" s="224"/>
      <c r="AG834" s="221"/>
      <c r="AH834" s="221"/>
      <c r="AI834" s="225"/>
      <c r="AJ834" s="221"/>
    </row>
    <row r="835" spans="25:36" s="222" customFormat="1" x14ac:dyDescent="0.35">
      <c r="Y835" s="221"/>
      <c r="AA835" s="221"/>
      <c r="AB835" s="223"/>
      <c r="AC835" s="223"/>
      <c r="AF835" s="224"/>
      <c r="AG835" s="221"/>
      <c r="AH835" s="221"/>
      <c r="AI835" s="225"/>
      <c r="AJ835" s="221"/>
    </row>
    <row r="836" spans="25:36" s="222" customFormat="1" x14ac:dyDescent="0.35">
      <c r="Y836" s="221"/>
      <c r="AA836" s="221"/>
      <c r="AB836" s="223"/>
      <c r="AC836" s="223"/>
      <c r="AF836" s="224"/>
      <c r="AG836" s="221"/>
      <c r="AH836" s="221"/>
      <c r="AI836" s="225"/>
      <c r="AJ836" s="221"/>
    </row>
    <row r="837" spans="25:36" s="222" customFormat="1" x14ac:dyDescent="0.35">
      <c r="Y837" s="221"/>
      <c r="AA837" s="221"/>
      <c r="AB837" s="223"/>
      <c r="AC837" s="223"/>
      <c r="AF837" s="224"/>
      <c r="AG837" s="221"/>
      <c r="AH837" s="221"/>
      <c r="AI837" s="225"/>
      <c r="AJ837" s="221"/>
    </row>
    <row r="838" spans="25:36" s="222" customFormat="1" x14ac:dyDescent="0.35">
      <c r="Y838" s="221"/>
      <c r="AA838" s="221"/>
      <c r="AB838" s="223"/>
      <c r="AC838" s="223"/>
      <c r="AF838" s="224"/>
      <c r="AG838" s="221"/>
      <c r="AH838" s="221"/>
      <c r="AI838" s="225"/>
      <c r="AJ838" s="221"/>
    </row>
    <row r="839" spans="25:36" s="222" customFormat="1" x14ac:dyDescent="0.35">
      <c r="Y839" s="221"/>
      <c r="AA839" s="221"/>
      <c r="AB839" s="223"/>
      <c r="AC839" s="223"/>
      <c r="AF839" s="224"/>
      <c r="AG839" s="221"/>
      <c r="AH839" s="221"/>
      <c r="AI839" s="225"/>
      <c r="AJ839" s="221"/>
    </row>
    <row r="840" spans="25:36" s="222" customFormat="1" x14ac:dyDescent="0.35">
      <c r="Y840" s="221"/>
      <c r="AA840" s="221"/>
      <c r="AB840" s="223"/>
      <c r="AC840" s="223"/>
      <c r="AF840" s="224"/>
      <c r="AG840" s="221"/>
      <c r="AH840" s="221"/>
      <c r="AI840" s="225"/>
      <c r="AJ840" s="221"/>
    </row>
    <row r="841" spans="25:36" s="222" customFormat="1" x14ac:dyDescent="0.35">
      <c r="Y841" s="221"/>
      <c r="AA841" s="221"/>
      <c r="AB841" s="223"/>
      <c r="AC841" s="223"/>
      <c r="AF841" s="224"/>
      <c r="AG841" s="221"/>
      <c r="AH841" s="221"/>
      <c r="AI841" s="225"/>
      <c r="AJ841" s="221"/>
    </row>
    <row r="842" spans="25:36" s="222" customFormat="1" x14ac:dyDescent="0.35">
      <c r="Y842" s="221"/>
      <c r="AA842" s="221"/>
      <c r="AB842" s="223"/>
      <c r="AC842" s="223"/>
      <c r="AF842" s="224"/>
      <c r="AG842" s="221"/>
      <c r="AH842" s="221"/>
      <c r="AI842" s="225"/>
      <c r="AJ842" s="221"/>
    </row>
    <row r="843" spans="25:36" s="222" customFormat="1" x14ac:dyDescent="0.35">
      <c r="Y843" s="221"/>
      <c r="AA843" s="221"/>
      <c r="AB843" s="223"/>
      <c r="AC843" s="223"/>
      <c r="AF843" s="224"/>
      <c r="AG843" s="221"/>
      <c r="AH843" s="221"/>
      <c r="AI843" s="225"/>
      <c r="AJ843" s="221"/>
    </row>
    <row r="844" spans="25:36" s="222" customFormat="1" x14ac:dyDescent="0.35">
      <c r="Y844" s="221"/>
      <c r="AA844" s="221"/>
      <c r="AB844" s="223"/>
      <c r="AC844" s="223"/>
      <c r="AF844" s="224"/>
      <c r="AG844" s="221"/>
      <c r="AH844" s="221"/>
      <c r="AI844" s="225"/>
      <c r="AJ844" s="221"/>
    </row>
    <row r="845" spans="25:36" s="222" customFormat="1" x14ac:dyDescent="0.35">
      <c r="Y845" s="221"/>
      <c r="AA845" s="221"/>
      <c r="AB845" s="223"/>
      <c r="AC845" s="223"/>
      <c r="AF845" s="224"/>
      <c r="AG845" s="221"/>
      <c r="AH845" s="221"/>
      <c r="AI845" s="225"/>
      <c r="AJ845" s="221"/>
    </row>
    <row r="846" spans="25:36" s="222" customFormat="1" x14ac:dyDescent="0.35">
      <c r="Y846" s="221"/>
      <c r="AA846" s="221"/>
      <c r="AB846" s="223"/>
      <c r="AC846" s="223"/>
      <c r="AF846" s="224"/>
      <c r="AG846" s="221"/>
      <c r="AH846" s="221"/>
      <c r="AI846" s="225"/>
      <c r="AJ846" s="221"/>
    </row>
    <row r="847" spans="25:36" s="222" customFormat="1" x14ac:dyDescent="0.35">
      <c r="Y847" s="221"/>
      <c r="AA847" s="221"/>
      <c r="AB847" s="223"/>
      <c r="AC847" s="223"/>
      <c r="AF847" s="224"/>
      <c r="AG847" s="221"/>
      <c r="AH847" s="221"/>
      <c r="AI847" s="225"/>
      <c r="AJ847" s="221"/>
    </row>
    <row r="848" spans="25:36" s="222" customFormat="1" x14ac:dyDescent="0.35">
      <c r="Y848" s="221"/>
      <c r="AA848" s="221"/>
      <c r="AB848" s="223"/>
      <c r="AC848" s="223"/>
      <c r="AF848" s="224"/>
      <c r="AG848" s="221"/>
      <c r="AH848" s="221"/>
      <c r="AI848" s="225"/>
      <c r="AJ848" s="221"/>
    </row>
    <row r="849" spans="25:36" s="222" customFormat="1" x14ac:dyDescent="0.35">
      <c r="Y849" s="221"/>
      <c r="AA849" s="221"/>
      <c r="AB849" s="223"/>
      <c r="AC849" s="223"/>
      <c r="AF849" s="224"/>
      <c r="AG849" s="221"/>
      <c r="AH849" s="221"/>
      <c r="AI849" s="225"/>
      <c r="AJ849" s="221"/>
    </row>
    <row r="850" spans="25:36" s="222" customFormat="1" x14ac:dyDescent="0.35">
      <c r="Y850" s="221"/>
      <c r="AA850" s="221"/>
      <c r="AB850" s="223"/>
      <c r="AC850" s="223"/>
      <c r="AF850" s="224"/>
      <c r="AG850" s="221"/>
      <c r="AH850" s="221"/>
      <c r="AI850" s="225"/>
      <c r="AJ850" s="221"/>
    </row>
    <row r="851" spans="25:36" s="222" customFormat="1" x14ac:dyDescent="0.35">
      <c r="Y851" s="221"/>
      <c r="AA851" s="221"/>
      <c r="AB851" s="223"/>
      <c r="AC851" s="223"/>
      <c r="AF851" s="224"/>
      <c r="AG851" s="221"/>
      <c r="AH851" s="221"/>
      <c r="AI851" s="225"/>
      <c r="AJ851" s="221"/>
    </row>
    <row r="852" spans="25:36" s="222" customFormat="1" x14ac:dyDescent="0.35">
      <c r="Y852" s="221"/>
      <c r="AA852" s="221"/>
      <c r="AB852" s="223"/>
      <c r="AC852" s="223"/>
      <c r="AF852" s="224"/>
      <c r="AG852" s="221"/>
      <c r="AH852" s="221"/>
      <c r="AI852" s="225"/>
      <c r="AJ852" s="221"/>
    </row>
    <row r="853" spans="25:36" s="222" customFormat="1" x14ac:dyDescent="0.35">
      <c r="Y853" s="221"/>
      <c r="AA853" s="221"/>
      <c r="AB853" s="223"/>
      <c r="AC853" s="223"/>
      <c r="AF853" s="224"/>
      <c r="AG853" s="221"/>
      <c r="AH853" s="221"/>
      <c r="AI853" s="225"/>
      <c r="AJ853" s="221"/>
    </row>
    <row r="854" spans="25:36" s="222" customFormat="1" x14ac:dyDescent="0.35">
      <c r="Y854" s="221"/>
      <c r="AA854" s="221"/>
      <c r="AB854" s="223"/>
      <c r="AC854" s="223"/>
      <c r="AF854" s="224"/>
      <c r="AG854" s="221"/>
      <c r="AH854" s="221"/>
      <c r="AI854" s="225"/>
      <c r="AJ854" s="221"/>
    </row>
    <row r="855" spans="25:36" s="222" customFormat="1" x14ac:dyDescent="0.35">
      <c r="Y855" s="221"/>
      <c r="AA855" s="221"/>
      <c r="AB855" s="223"/>
      <c r="AC855" s="223"/>
      <c r="AF855" s="224"/>
      <c r="AG855" s="221"/>
      <c r="AH855" s="221"/>
      <c r="AI855" s="225"/>
      <c r="AJ855" s="221"/>
    </row>
    <row r="856" spans="25:36" s="222" customFormat="1" x14ac:dyDescent="0.35">
      <c r="Y856" s="221"/>
      <c r="AA856" s="221"/>
      <c r="AB856" s="223"/>
      <c r="AC856" s="223"/>
      <c r="AF856" s="224"/>
      <c r="AG856" s="221"/>
      <c r="AH856" s="221"/>
      <c r="AI856" s="225"/>
      <c r="AJ856" s="221"/>
    </row>
    <row r="857" spans="25:36" s="222" customFormat="1" x14ac:dyDescent="0.35">
      <c r="Y857" s="221"/>
      <c r="AA857" s="221"/>
      <c r="AB857" s="223"/>
      <c r="AC857" s="223"/>
      <c r="AF857" s="224"/>
      <c r="AG857" s="221"/>
      <c r="AH857" s="221"/>
      <c r="AI857" s="225"/>
      <c r="AJ857" s="221"/>
    </row>
    <row r="858" spans="25:36" s="222" customFormat="1" x14ac:dyDescent="0.35">
      <c r="Y858" s="221"/>
      <c r="AA858" s="221"/>
      <c r="AB858" s="223"/>
      <c r="AC858" s="223"/>
      <c r="AF858" s="224"/>
      <c r="AG858" s="221"/>
      <c r="AH858" s="221"/>
      <c r="AI858" s="225"/>
      <c r="AJ858" s="221"/>
    </row>
    <row r="859" spans="25:36" s="222" customFormat="1" x14ac:dyDescent="0.35">
      <c r="Y859" s="221"/>
      <c r="AA859" s="221"/>
      <c r="AB859" s="223"/>
      <c r="AC859" s="223"/>
      <c r="AF859" s="224"/>
      <c r="AG859" s="221"/>
      <c r="AH859" s="221"/>
      <c r="AI859" s="225"/>
      <c r="AJ859" s="221"/>
    </row>
    <row r="860" spans="25:36" s="222" customFormat="1" x14ac:dyDescent="0.35">
      <c r="Y860" s="221"/>
      <c r="AA860" s="221"/>
      <c r="AB860" s="223"/>
      <c r="AC860" s="223"/>
      <c r="AF860" s="224"/>
      <c r="AG860" s="221"/>
      <c r="AH860" s="221"/>
      <c r="AI860" s="225"/>
      <c r="AJ860" s="221"/>
    </row>
    <row r="861" spans="25:36" s="222" customFormat="1" x14ac:dyDescent="0.35">
      <c r="Y861" s="221"/>
      <c r="AA861" s="221"/>
      <c r="AB861" s="223"/>
      <c r="AC861" s="223"/>
      <c r="AF861" s="224"/>
      <c r="AG861" s="221"/>
      <c r="AH861" s="221"/>
      <c r="AI861" s="225"/>
      <c r="AJ861" s="221"/>
    </row>
    <row r="862" spans="25:36" s="222" customFormat="1" x14ac:dyDescent="0.35">
      <c r="Y862" s="221"/>
      <c r="AA862" s="221"/>
      <c r="AB862" s="223"/>
      <c r="AC862" s="223"/>
      <c r="AF862" s="224"/>
      <c r="AG862" s="221"/>
      <c r="AH862" s="221"/>
      <c r="AI862" s="225"/>
      <c r="AJ862" s="221"/>
    </row>
    <row r="863" spans="25:36" s="222" customFormat="1" x14ac:dyDescent="0.35">
      <c r="Y863" s="221"/>
      <c r="AA863" s="221"/>
      <c r="AB863" s="223"/>
      <c r="AC863" s="223"/>
      <c r="AF863" s="224"/>
      <c r="AG863" s="221"/>
      <c r="AH863" s="221"/>
      <c r="AI863" s="225"/>
      <c r="AJ863" s="221"/>
    </row>
    <row r="864" spans="25:36" s="222" customFormat="1" x14ac:dyDescent="0.35">
      <c r="Y864" s="221"/>
      <c r="AA864" s="221"/>
      <c r="AB864" s="223"/>
      <c r="AC864" s="223"/>
      <c r="AF864" s="224"/>
      <c r="AG864" s="221"/>
      <c r="AH864" s="221"/>
      <c r="AI864" s="225"/>
      <c r="AJ864" s="221"/>
    </row>
    <row r="865" spans="25:36" s="222" customFormat="1" x14ac:dyDescent="0.35">
      <c r="Y865" s="221"/>
      <c r="AA865" s="221"/>
      <c r="AB865" s="223"/>
      <c r="AC865" s="223"/>
      <c r="AF865" s="224"/>
      <c r="AG865" s="221"/>
      <c r="AH865" s="221"/>
      <c r="AI865" s="225"/>
      <c r="AJ865" s="221"/>
    </row>
    <row r="866" spans="25:36" s="222" customFormat="1" x14ac:dyDescent="0.35">
      <c r="Y866" s="221"/>
      <c r="AA866" s="221"/>
      <c r="AB866" s="223"/>
      <c r="AC866" s="223"/>
      <c r="AF866" s="224"/>
      <c r="AG866" s="221"/>
      <c r="AH866" s="221"/>
      <c r="AI866" s="225"/>
      <c r="AJ866" s="221"/>
    </row>
    <row r="867" spans="25:36" s="222" customFormat="1" x14ac:dyDescent="0.35">
      <c r="Y867" s="221"/>
      <c r="AA867" s="221"/>
      <c r="AB867" s="223"/>
      <c r="AC867" s="223"/>
      <c r="AF867" s="224"/>
      <c r="AG867" s="221"/>
      <c r="AH867" s="221"/>
      <c r="AI867" s="225"/>
      <c r="AJ867" s="221"/>
    </row>
    <row r="868" spans="25:36" s="222" customFormat="1" x14ac:dyDescent="0.35">
      <c r="Y868" s="221"/>
      <c r="AA868" s="221"/>
      <c r="AB868" s="223"/>
      <c r="AC868" s="223"/>
      <c r="AF868" s="224"/>
      <c r="AG868" s="221"/>
      <c r="AH868" s="221"/>
      <c r="AI868" s="225"/>
      <c r="AJ868" s="221"/>
    </row>
    <row r="869" spans="25:36" s="222" customFormat="1" x14ac:dyDescent="0.35">
      <c r="Y869" s="221"/>
      <c r="AA869" s="221"/>
      <c r="AB869" s="223"/>
      <c r="AC869" s="223"/>
      <c r="AF869" s="224"/>
      <c r="AG869" s="221"/>
      <c r="AH869" s="221"/>
      <c r="AI869" s="225"/>
      <c r="AJ869" s="221"/>
    </row>
    <row r="870" spans="25:36" s="222" customFormat="1" x14ac:dyDescent="0.35">
      <c r="Y870" s="221"/>
      <c r="AA870" s="221"/>
      <c r="AB870" s="223"/>
      <c r="AC870" s="223"/>
      <c r="AF870" s="224"/>
      <c r="AG870" s="221"/>
      <c r="AH870" s="221"/>
      <c r="AI870" s="225"/>
      <c r="AJ870" s="221"/>
    </row>
    <row r="871" spans="25:36" s="222" customFormat="1" x14ac:dyDescent="0.35">
      <c r="Y871" s="221"/>
      <c r="AA871" s="221"/>
      <c r="AB871" s="223"/>
      <c r="AC871" s="223"/>
      <c r="AF871" s="224"/>
      <c r="AG871" s="221"/>
      <c r="AH871" s="221"/>
      <c r="AI871" s="225"/>
      <c r="AJ871" s="221"/>
    </row>
    <row r="872" spans="25:36" s="222" customFormat="1" x14ac:dyDescent="0.35">
      <c r="Y872" s="221"/>
      <c r="AA872" s="221"/>
      <c r="AB872" s="223"/>
      <c r="AC872" s="223"/>
      <c r="AF872" s="224"/>
      <c r="AG872" s="221"/>
      <c r="AH872" s="221"/>
      <c r="AI872" s="225"/>
      <c r="AJ872" s="221"/>
    </row>
    <row r="873" spans="25:36" s="222" customFormat="1" x14ac:dyDescent="0.35">
      <c r="Y873" s="221"/>
      <c r="AA873" s="221"/>
      <c r="AB873" s="223"/>
      <c r="AC873" s="223"/>
      <c r="AF873" s="224"/>
      <c r="AG873" s="221"/>
      <c r="AH873" s="221"/>
      <c r="AI873" s="225"/>
      <c r="AJ873" s="221"/>
    </row>
    <row r="874" spans="25:36" s="222" customFormat="1" x14ac:dyDescent="0.35">
      <c r="Y874" s="221"/>
      <c r="AA874" s="221"/>
      <c r="AB874" s="223"/>
      <c r="AC874" s="223"/>
      <c r="AF874" s="224"/>
      <c r="AG874" s="221"/>
      <c r="AH874" s="221"/>
      <c r="AI874" s="225"/>
      <c r="AJ874" s="221"/>
    </row>
    <row r="875" spans="25:36" s="222" customFormat="1" x14ac:dyDescent="0.35">
      <c r="Y875" s="221"/>
      <c r="AA875" s="221"/>
      <c r="AB875" s="223"/>
      <c r="AC875" s="223"/>
      <c r="AF875" s="224"/>
      <c r="AG875" s="221"/>
      <c r="AH875" s="221"/>
      <c r="AI875" s="225"/>
      <c r="AJ875" s="221"/>
    </row>
    <row r="876" spans="25:36" s="222" customFormat="1" x14ac:dyDescent="0.35">
      <c r="Y876" s="221"/>
      <c r="AA876" s="221"/>
      <c r="AB876" s="223"/>
      <c r="AC876" s="223"/>
      <c r="AF876" s="224"/>
      <c r="AG876" s="221"/>
      <c r="AH876" s="221"/>
      <c r="AI876" s="225"/>
      <c r="AJ876" s="221"/>
    </row>
    <row r="877" spans="25:36" s="222" customFormat="1" x14ac:dyDescent="0.35">
      <c r="Y877" s="221"/>
      <c r="AA877" s="221"/>
      <c r="AB877" s="223"/>
      <c r="AC877" s="223"/>
      <c r="AF877" s="224"/>
      <c r="AG877" s="221"/>
      <c r="AH877" s="221"/>
      <c r="AI877" s="225"/>
      <c r="AJ877" s="221"/>
    </row>
    <row r="878" spans="25:36" s="222" customFormat="1" x14ac:dyDescent="0.35">
      <c r="Y878" s="221"/>
      <c r="AA878" s="221"/>
      <c r="AB878" s="223"/>
      <c r="AC878" s="223"/>
      <c r="AF878" s="224"/>
      <c r="AG878" s="221"/>
      <c r="AH878" s="221"/>
      <c r="AI878" s="225"/>
      <c r="AJ878" s="221"/>
    </row>
    <row r="879" spans="25:36" s="222" customFormat="1" x14ac:dyDescent="0.35">
      <c r="Y879" s="221"/>
      <c r="AA879" s="221"/>
      <c r="AB879" s="223"/>
      <c r="AC879" s="223"/>
      <c r="AF879" s="224"/>
      <c r="AG879" s="221"/>
      <c r="AH879" s="221"/>
      <c r="AI879" s="225"/>
      <c r="AJ879" s="221"/>
    </row>
    <row r="880" spans="25:36" s="222" customFormat="1" x14ac:dyDescent="0.35">
      <c r="Y880" s="221"/>
      <c r="AA880" s="221"/>
      <c r="AB880" s="223"/>
      <c r="AC880" s="223"/>
      <c r="AF880" s="224"/>
      <c r="AG880" s="221"/>
      <c r="AH880" s="221"/>
      <c r="AI880" s="225"/>
      <c r="AJ880" s="221"/>
    </row>
    <row r="881" spans="25:36" s="222" customFormat="1" x14ac:dyDescent="0.35">
      <c r="Y881" s="221"/>
      <c r="AA881" s="221"/>
      <c r="AB881" s="223"/>
      <c r="AC881" s="223"/>
      <c r="AF881" s="224"/>
      <c r="AG881" s="221"/>
      <c r="AH881" s="221"/>
      <c r="AI881" s="225"/>
      <c r="AJ881" s="221"/>
    </row>
    <row r="882" spans="25:36" s="222" customFormat="1" x14ac:dyDescent="0.35">
      <c r="Y882" s="221"/>
      <c r="AA882" s="221"/>
      <c r="AB882" s="223"/>
      <c r="AC882" s="223"/>
      <c r="AF882" s="224"/>
      <c r="AG882" s="221"/>
      <c r="AH882" s="221"/>
      <c r="AI882" s="225"/>
      <c r="AJ882" s="221"/>
    </row>
    <row r="883" spans="25:36" s="222" customFormat="1" x14ac:dyDescent="0.35">
      <c r="Y883" s="221"/>
      <c r="AA883" s="221"/>
      <c r="AB883" s="223"/>
      <c r="AC883" s="223"/>
      <c r="AF883" s="224"/>
      <c r="AG883" s="221"/>
      <c r="AH883" s="221"/>
      <c r="AI883" s="225"/>
      <c r="AJ883" s="221"/>
    </row>
    <row r="884" spans="25:36" s="222" customFormat="1" x14ac:dyDescent="0.35">
      <c r="Y884" s="221"/>
      <c r="AA884" s="221"/>
      <c r="AB884" s="223"/>
      <c r="AC884" s="223"/>
      <c r="AF884" s="224"/>
      <c r="AG884" s="221"/>
      <c r="AH884" s="221"/>
      <c r="AI884" s="225"/>
      <c r="AJ884" s="221"/>
    </row>
    <row r="885" spans="25:36" s="222" customFormat="1" x14ac:dyDescent="0.35">
      <c r="Y885" s="221"/>
      <c r="AA885" s="221"/>
      <c r="AB885" s="223"/>
      <c r="AC885" s="223"/>
      <c r="AF885" s="224"/>
      <c r="AG885" s="221"/>
      <c r="AH885" s="221"/>
      <c r="AI885" s="225"/>
      <c r="AJ885" s="221"/>
    </row>
    <row r="886" spans="25:36" s="222" customFormat="1" x14ac:dyDescent="0.35">
      <c r="Y886" s="221"/>
      <c r="AA886" s="221"/>
      <c r="AB886" s="223"/>
      <c r="AC886" s="223"/>
      <c r="AF886" s="224"/>
      <c r="AG886" s="221"/>
      <c r="AH886" s="221"/>
      <c r="AI886" s="225"/>
      <c r="AJ886" s="221"/>
    </row>
    <row r="887" spans="25:36" s="222" customFormat="1" x14ac:dyDescent="0.35">
      <c r="Y887" s="221"/>
      <c r="AA887" s="221"/>
      <c r="AB887" s="223"/>
      <c r="AC887" s="223"/>
      <c r="AF887" s="224"/>
      <c r="AG887" s="221"/>
      <c r="AH887" s="221"/>
      <c r="AI887" s="225"/>
      <c r="AJ887" s="221"/>
    </row>
    <row r="888" spans="25:36" s="222" customFormat="1" x14ac:dyDescent="0.35">
      <c r="Y888" s="221"/>
      <c r="AA888" s="221"/>
      <c r="AB888" s="223"/>
      <c r="AC888" s="223"/>
      <c r="AF888" s="224"/>
      <c r="AG888" s="221"/>
      <c r="AH888" s="221"/>
      <c r="AI888" s="225"/>
      <c r="AJ888" s="221"/>
    </row>
    <row r="889" spans="25:36" s="222" customFormat="1" x14ac:dyDescent="0.35">
      <c r="Y889" s="221"/>
      <c r="AA889" s="221"/>
      <c r="AB889" s="223"/>
      <c r="AC889" s="223"/>
      <c r="AF889" s="224"/>
      <c r="AG889" s="221"/>
      <c r="AH889" s="221"/>
      <c r="AI889" s="225"/>
      <c r="AJ889" s="221"/>
    </row>
    <row r="890" spans="25:36" s="222" customFormat="1" x14ac:dyDescent="0.35">
      <c r="Y890" s="221"/>
      <c r="AA890" s="221"/>
      <c r="AB890" s="223"/>
      <c r="AC890" s="223"/>
      <c r="AF890" s="224"/>
      <c r="AG890" s="221"/>
      <c r="AH890" s="221"/>
      <c r="AI890" s="225"/>
      <c r="AJ890" s="221"/>
    </row>
    <row r="891" spans="25:36" s="222" customFormat="1" x14ac:dyDescent="0.35">
      <c r="Y891" s="221"/>
      <c r="AA891" s="221"/>
      <c r="AB891" s="223"/>
      <c r="AC891" s="223"/>
      <c r="AF891" s="224"/>
      <c r="AG891" s="221"/>
      <c r="AH891" s="221"/>
      <c r="AI891" s="225"/>
      <c r="AJ891" s="221"/>
    </row>
    <row r="892" spans="25:36" s="222" customFormat="1" x14ac:dyDescent="0.35">
      <c r="Y892" s="221"/>
      <c r="AA892" s="221"/>
      <c r="AB892" s="223"/>
      <c r="AC892" s="223"/>
      <c r="AF892" s="224"/>
      <c r="AG892" s="221"/>
      <c r="AH892" s="221"/>
      <c r="AI892" s="225"/>
      <c r="AJ892" s="221"/>
    </row>
    <row r="893" spans="25:36" s="222" customFormat="1" x14ac:dyDescent="0.35">
      <c r="Y893" s="221"/>
      <c r="AA893" s="221"/>
      <c r="AB893" s="223"/>
      <c r="AC893" s="223"/>
      <c r="AF893" s="224"/>
      <c r="AG893" s="221"/>
      <c r="AH893" s="221"/>
      <c r="AI893" s="225"/>
      <c r="AJ893" s="221"/>
    </row>
    <row r="894" spans="25:36" s="222" customFormat="1" x14ac:dyDescent="0.35">
      <c r="Y894" s="221"/>
      <c r="AA894" s="221"/>
      <c r="AB894" s="223"/>
      <c r="AC894" s="223"/>
      <c r="AF894" s="224"/>
      <c r="AG894" s="221"/>
      <c r="AH894" s="221"/>
      <c r="AI894" s="225"/>
      <c r="AJ894" s="221"/>
    </row>
    <row r="895" spans="25:36" s="222" customFormat="1" x14ac:dyDescent="0.35">
      <c r="Y895" s="221"/>
      <c r="AA895" s="221"/>
      <c r="AB895" s="223"/>
      <c r="AC895" s="223"/>
      <c r="AF895" s="224"/>
      <c r="AG895" s="221"/>
      <c r="AH895" s="221"/>
      <c r="AI895" s="225"/>
      <c r="AJ895" s="221"/>
    </row>
    <row r="896" spans="25:36" s="222" customFormat="1" x14ac:dyDescent="0.35">
      <c r="Y896" s="221"/>
      <c r="AA896" s="221"/>
      <c r="AB896" s="223"/>
      <c r="AC896" s="223"/>
      <c r="AF896" s="224"/>
      <c r="AG896" s="221"/>
      <c r="AH896" s="221"/>
      <c r="AI896" s="225"/>
      <c r="AJ896" s="221"/>
    </row>
    <row r="897" spans="25:36" s="222" customFormat="1" x14ac:dyDescent="0.35">
      <c r="Y897" s="221"/>
      <c r="AA897" s="221"/>
      <c r="AB897" s="223"/>
      <c r="AC897" s="223"/>
      <c r="AF897" s="224"/>
      <c r="AG897" s="221"/>
      <c r="AH897" s="221"/>
      <c r="AI897" s="225"/>
      <c r="AJ897" s="221"/>
    </row>
    <row r="898" spans="25:36" s="222" customFormat="1" x14ac:dyDescent="0.35">
      <c r="Y898" s="221"/>
      <c r="AA898" s="221"/>
      <c r="AB898" s="223"/>
      <c r="AC898" s="223"/>
      <c r="AF898" s="224"/>
      <c r="AG898" s="221"/>
      <c r="AH898" s="221"/>
      <c r="AI898" s="225"/>
      <c r="AJ898" s="221"/>
    </row>
    <row r="899" spans="25:36" s="222" customFormat="1" x14ac:dyDescent="0.35">
      <c r="Y899" s="221"/>
      <c r="AA899" s="221"/>
      <c r="AB899" s="223"/>
      <c r="AC899" s="223"/>
      <c r="AF899" s="224"/>
      <c r="AG899" s="221"/>
      <c r="AH899" s="221"/>
      <c r="AI899" s="225"/>
      <c r="AJ899" s="221"/>
    </row>
    <row r="900" spans="25:36" s="222" customFormat="1" x14ac:dyDescent="0.35">
      <c r="Y900" s="221"/>
      <c r="AA900" s="221"/>
      <c r="AB900" s="223"/>
      <c r="AC900" s="223"/>
      <c r="AF900" s="224"/>
      <c r="AG900" s="221"/>
      <c r="AH900" s="221"/>
      <c r="AI900" s="225"/>
      <c r="AJ900" s="221"/>
    </row>
    <row r="901" spans="25:36" s="222" customFormat="1" x14ac:dyDescent="0.35">
      <c r="Y901" s="221"/>
      <c r="AA901" s="221"/>
      <c r="AB901" s="223"/>
      <c r="AC901" s="223"/>
      <c r="AF901" s="224"/>
      <c r="AG901" s="221"/>
      <c r="AH901" s="221"/>
      <c r="AI901" s="225"/>
      <c r="AJ901" s="221"/>
    </row>
    <row r="902" spans="25:36" s="222" customFormat="1" x14ac:dyDescent="0.35">
      <c r="Y902" s="221"/>
      <c r="AA902" s="221"/>
      <c r="AB902" s="223"/>
      <c r="AC902" s="223"/>
      <c r="AF902" s="224"/>
      <c r="AG902" s="221"/>
      <c r="AH902" s="221"/>
      <c r="AI902" s="225"/>
      <c r="AJ902" s="221"/>
    </row>
    <row r="903" spans="25:36" s="222" customFormat="1" x14ac:dyDescent="0.35">
      <c r="Y903" s="221"/>
      <c r="AA903" s="221"/>
      <c r="AB903" s="223"/>
      <c r="AC903" s="223"/>
      <c r="AF903" s="224"/>
      <c r="AG903" s="221"/>
      <c r="AH903" s="221"/>
      <c r="AI903" s="225"/>
      <c r="AJ903" s="221"/>
    </row>
    <row r="904" spans="25:36" s="222" customFormat="1" x14ac:dyDescent="0.35">
      <c r="Y904" s="221"/>
      <c r="AA904" s="221"/>
      <c r="AB904" s="223"/>
      <c r="AC904" s="223"/>
      <c r="AF904" s="224"/>
      <c r="AG904" s="221"/>
      <c r="AH904" s="221"/>
      <c r="AI904" s="225"/>
      <c r="AJ904" s="221"/>
    </row>
    <row r="905" spans="25:36" s="222" customFormat="1" x14ac:dyDescent="0.35">
      <c r="Y905" s="221"/>
      <c r="AA905" s="221"/>
      <c r="AB905" s="223"/>
      <c r="AC905" s="223"/>
      <c r="AF905" s="224"/>
      <c r="AG905" s="221"/>
      <c r="AH905" s="221"/>
      <c r="AI905" s="225"/>
      <c r="AJ905" s="221"/>
    </row>
    <row r="906" spans="25:36" s="222" customFormat="1" x14ac:dyDescent="0.35">
      <c r="Y906" s="221"/>
      <c r="AA906" s="221"/>
      <c r="AB906" s="223"/>
      <c r="AC906" s="223"/>
      <c r="AF906" s="224"/>
      <c r="AG906" s="221"/>
      <c r="AH906" s="221"/>
      <c r="AI906" s="225"/>
      <c r="AJ906" s="221"/>
    </row>
    <row r="907" spans="25:36" s="222" customFormat="1" x14ac:dyDescent="0.35">
      <c r="Y907" s="221"/>
      <c r="AA907" s="221"/>
      <c r="AB907" s="223"/>
      <c r="AC907" s="223"/>
      <c r="AF907" s="224"/>
      <c r="AG907" s="221"/>
      <c r="AH907" s="221"/>
      <c r="AI907" s="225"/>
      <c r="AJ907" s="221"/>
    </row>
    <row r="908" spans="25:36" s="222" customFormat="1" x14ac:dyDescent="0.35">
      <c r="Y908" s="221"/>
      <c r="AA908" s="221"/>
      <c r="AB908" s="223"/>
      <c r="AC908" s="223"/>
      <c r="AF908" s="224"/>
      <c r="AG908" s="221"/>
      <c r="AH908" s="221"/>
      <c r="AI908" s="225"/>
      <c r="AJ908" s="221"/>
    </row>
    <row r="909" spans="25:36" s="222" customFormat="1" x14ac:dyDescent="0.35">
      <c r="Y909" s="221"/>
      <c r="AA909" s="221"/>
      <c r="AB909" s="223"/>
      <c r="AC909" s="223"/>
      <c r="AF909" s="224"/>
      <c r="AG909" s="221"/>
      <c r="AH909" s="221"/>
      <c r="AI909" s="225"/>
      <c r="AJ909" s="221"/>
    </row>
    <row r="910" spans="25:36" s="222" customFormat="1" x14ac:dyDescent="0.35">
      <c r="Y910" s="221"/>
      <c r="AA910" s="221"/>
      <c r="AB910" s="223"/>
      <c r="AC910" s="223"/>
      <c r="AF910" s="224"/>
      <c r="AG910" s="221"/>
      <c r="AH910" s="221"/>
      <c r="AI910" s="225"/>
      <c r="AJ910" s="221"/>
    </row>
    <row r="911" spans="25:36" s="222" customFormat="1" x14ac:dyDescent="0.35">
      <c r="Y911" s="221"/>
      <c r="AA911" s="221"/>
      <c r="AB911" s="223"/>
      <c r="AC911" s="223"/>
      <c r="AF911" s="224"/>
      <c r="AG911" s="221"/>
      <c r="AH911" s="221"/>
      <c r="AI911" s="225"/>
      <c r="AJ911" s="221"/>
    </row>
    <row r="912" spans="25:36" s="222" customFormat="1" x14ac:dyDescent="0.35">
      <c r="Y912" s="221"/>
      <c r="AA912" s="221"/>
      <c r="AB912" s="223"/>
      <c r="AC912" s="223"/>
      <c r="AF912" s="224"/>
      <c r="AG912" s="221"/>
      <c r="AH912" s="221"/>
      <c r="AI912" s="225"/>
      <c r="AJ912" s="221"/>
    </row>
    <row r="913" spans="25:36" s="222" customFormat="1" x14ac:dyDescent="0.35">
      <c r="Y913" s="221"/>
      <c r="AA913" s="221"/>
      <c r="AB913" s="223"/>
      <c r="AC913" s="223"/>
      <c r="AF913" s="224"/>
      <c r="AG913" s="221"/>
      <c r="AH913" s="221"/>
      <c r="AI913" s="225"/>
      <c r="AJ913" s="221"/>
    </row>
    <row r="914" spans="25:36" s="222" customFormat="1" x14ac:dyDescent="0.35">
      <c r="Y914" s="221"/>
      <c r="AA914" s="221"/>
      <c r="AB914" s="223"/>
      <c r="AC914" s="223"/>
      <c r="AF914" s="224"/>
      <c r="AG914" s="221"/>
      <c r="AH914" s="221"/>
      <c r="AI914" s="225"/>
      <c r="AJ914" s="221"/>
    </row>
    <row r="915" spans="25:36" s="222" customFormat="1" x14ac:dyDescent="0.35">
      <c r="Y915" s="221"/>
      <c r="AA915" s="221"/>
      <c r="AB915" s="223"/>
      <c r="AC915" s="223"/>
      <c r="AF915" s="224"/>
      <c r="AG915" s="221"/>
      <c r="AH915" s="221"/>
      <c r="AI915" s="225"/>
      <c r="AJ915" s="221"/>
    </row>
    <row r="916" spans="25:36" s="222" customFormat="1" x14ac:dyDescent="0.35">
      <c r="Y916" s="221"/>
      <c r="AA916" s="221"/>
      <c r="AB916" s="223"/>
      <c r="AC916" s="223"/>
      <c r="AF916" s="224"/>
      <c r="AG916" s="221"/>
      <c r="AH916" s="221"/>
      <c r="AI916" s="225"/>
      <c r="AJ916" s="221"/>
    </row>
    <row r="917" spans="25:36" s="222" customFormat="1" x14ac:dyDescent="0.35">
      <c r="Y917" s="221"/>
      <c r="AA917" s="221"/>
      <c r="AB917" s="223"/>
      <c r="AC917" s="223"/>
      <c r="AF917" s="224"/>
      <c r="AG917" s="221"/>
      <c r="AH917" s="221"/>
      <c r="AI917" s="225"/>
      <c r="AJ917" s="221"/>
    </row>
    <row r="918" spans="25:36" s="222" customFormat="1" x14ac:dyDescent="0.35">
      <c r="Y918" s="221"/>
      <c r="AA918" s="221"/>
      <c r="AB918" s="223"/>
      <c r="AC918" s="223"/>
      <c r="AF918" s="224"/>
      <c r="AG918" s="221"/>
      <c r="AH918" s="221"/>
      <c r="AI918" s="225"/>
      <c r="AJ918" s="221"/>
    </row>
    <row r="919" spans="25:36" s="222" customFormat="1" x14ac:dyDescent="0.35">
      <c r="Y919" s="221"/>
      <c r="AA919" s="221"/>
      <c r="AB919" s="223"/>
      <c r="AC919" s="223"/>
      <c r="AF919" s="224"/>
      <c r="AG919" s="221"/>
      <c r="AH919" s="221"/>
      <c r="AI919" s="225"/>
      <c r="AJ919" s="221"/>
    </row>
    <row r="920" spans="25:36" s="222" customFormat="1" x14ac:dyDescent="0.35">
      <c r="Y920" s="221"/>
      <c r="AA920" s="221"/>
      <c r="AB920" s="223"/>
      <c r="AC920" s="223"/>
      <c r="AF920" s="224"/>
      <c r="AG920" s="221"/>
      <c r="AH920" s="221"/>
      <c r="AI920" s="225"/>
      <c r="AJ920" s="221"/>
    </row>
    <row r="921" spans="25:36" s="222" customFormat="1" x14ac:dyDescent="0.35">
      <c r="Y921" s="221"/>
      <c r="AA921" s="221"/>
      <c r="AB921" s="223"/>
      <c r="AC921" s="223"/>
      <c r="AF921" s="224"/>
      <c r="AG921" s="221"/>
      <c r="AH921" s="221"/>
      <c r="AI921" s="225"/>
      <c r="AJ921" s="221"/>
    </row>
    <row r="922" spans="25:36" s="222" customFormat="1" x14ac:dyDescent="0.35">
      <c r="Y922" s="221"/>
      <c r="AA922" s="221"/>
      <c r="AB922" s="223"/>
      <c r="AC922" s="223"/>
      <c r="AF922" s="224"/>
      <c r="AG922" s="221"/>
      <c r="AH922" s="221"/>
      <c r="AI922" s="225"/>
      <c r="AJ922" s="221"/>
    </row>
    <row r="923" spans="25:36" s="222" customFormat="1" x14ac:dyDescent="0.35">
      <c r="Y923" s="221"/>
      <c r="AA923" s="221"/>
      <c r="AB923" s="223"/>
      <c r="AC923" s="223"/>
      <c r="AF923" s="224"/>
      <c r="AG923" s="221"/>
      <c r="AH923" s="221"/>
      <c r="AI923" s="225"/>
      <c r="AJ923" s="221"/>
    </row>
    <row r="924" spans="25:36" s="222" customFormat="1" x14ac:dyDescent="0.35">
      <c r="Y924" s="221"/>
      <c r="AA924" s="221"/>
      <c r="AB924" s="223"/>
      <c r="AC924" s="223"/>
      <c r="AF924" s="224"/>
      <c r="AG924" s="221"/>
      <c r="AH924" s="221"/>
      <c r="AI924" s="225"/>
      <c r="AJ924" s="221"/>
    </row>
    <row r="925" spans="25:36" s="222" customFormat="1" x14ac:dyDescent="0.35">
      <c r="Y925" s="221"/>
      <c r="AA925" s="221"/>
      <c r="AB925" s="223"/>
      <c r="AC925" s="223"/>
      <c r="AF925" s="224"/>
      <c r="AG925" s="221"/>
      <c r="AH925" s="221"/>
      <c r="AI925" s="225"/>
      <c r="AJ925" s="221"/>
    </row>
    <row r="926" spans="25:36" s="222" customFormat="1" x14ac:dyDescent="0.35">
      <c r="Y926" s="221"/>
      <c r="AA926" s="221"/>
      <c r="AB926" s="223"/>
      <c r="AC926" s="223"/>
      <c r="AF926" s="224"/>
      <c r="AG926" s="221"/>
      <c r="AH926" s="221"/>
      <c r="AI926" s="225"/>
      <c r="AJ926" s="221"/>
    </row>
    <row r="927" spans="25:36" s="222" customFormat="1" x14ac:dyDescent="0.35">
      <c r="Y927" s="221"/>
      <c r="AA927" s="221"/>
      <c r="AB927" s="223"/>
      <c r="AC927" s="223"/>
      <c r="AF927" s="224"/>
      <c r="AG927" s="221"/>
      <c r="AH927" s="221"/>
      <c r="AI927" s="225"/>
      <c r="AJ927" s="221"/>
    </row>
    <row r="928" spans="25:36" s="222" customFormat="1" x14ac:dyDescent="0.35">
      <c r="Y928" s="221"/>
      <c r="AA928" s="221"/>
      <c r="AB928" s="223"/>
      <c r="AC928" s="223"/>
      <c r="AF928" s="224"/>
      <c r="AG928" s="221"/>
      <c r="AH928" s="221"/>
      <c r="AI928" s="225"/>
      <c r="AJ928" s="221"/>
    </row>
    <row r="929" spans="25:36" s="222" customFormat="1" x14ac:dyDescent="0.35">
      <c r="Y929" s="221"/>
      <c r="AA929" s="221"/>
      <c r="AB929" s="223"/>
      <c r="AC929" s="223"/>
      <c r="AF929" s="224"/>
      <c r="AG929" s="221"/>
      <c r="AH929" s="221"/>
      <c r="AI929" s="225"/>
      <c r="AJ929" s="221"/>
    </row>
    <row r="930" spans="25:36" s="222" customFormat="1" x14ac:dyDescent="0.35">
      <c r="Y930" s="221"/>
      <c r="AA930" s="221"/>
      <c r="AB930" s="223"/>
      <c r="AC930" s="223"/>
      <c r="AF930" s="224"/>
      <c r="AG930" s="221"/>
      <c r="AH930" s="221"/>
      <c r="AI930" s="225"/>
      <c r="AJ930" s="221"/>
    </row>
    <row r="931" spans="25:36" s="222" customFormat="1" x14ac:dyDescent="0.35">
      <c r="Y931" s="221"/>
      <c r="AA931" s="221"/>
      <c r="AB931" s="223"/>
      <c r="AC931" s="223"/>
      <c r="AF931" s="224"/>
      <c r="AG931" s="221"/>
      <c r="AH931" s="221"/>
      <c r="AI931" s="225"/>
      <c r="AJ931" s="221"/>
    </row>
    <row r="932" spans="25:36" s="222" customFormat="1" x14ac:dyDescent="0.35">
      <c r="Y932" s="221"/>
      <c r="AA932" s="221"/>
      <c r="AB932" s="223"/>
      <c r="AC932" s="223"/>
      <c r="AF932" s="224"/>
      <c r="AG932" s="221"/>
      <c r="AH932" s="221"/>
      <c r="AI932" s="225"/>
      <c r="AJ932" s="221"/>
    </row>
    <row r="933" spans="25:36" s="222" customFormat="1" x14ac:dyDescent="0.35">
      <c r="Y933" s="221"/>
      <c r="AA933" s="221"/>
      <c r="AB933" s="223"/>
      <c r="AC933" s="223"/>
      <c r="AF933" s="224"/>
      <c r="AG933" s="221"/>
      <c r="AH933" s="221"/>
      <c r="AI933" s="225"/>
      <c r="AJ933" s="221"/>
    </row>
    <row r="934" spans="25:36" s="222" customFormat="1" x14ac:dyDescent="0.35">
      <c r="Y934" s="221"/>
      <c r="AA934" s="221"/>
      <c r="AB934" s="223"/>
      <c r="AC934" s="223"/>
      <c r="AF934" s="224"/>
      <c r="AG934" s="221"/>
      <c r="AH934" s="221"/>
      <c r="AI934" s="225"/>
      <c r="AJ934" s="221"/>
    </row>
    <row r="935" spans="25:36" s="222" customFormat="1" x14ac:dyDescent="0.35">
      <c r="Y935" s="221"/>
      <c r="AA935" s="221"/>
      <c r="AB935" s="223"/>
      <c r="AC935" s="223"/>
      <c r="AF935" s="224"/>
      <c r="AG935" s="221"/>
      <c r="AH935" s="221"/>
      <c r="AI935" s="225"/>
      <c r="AJ935" s="221"/>
    </row>
    <row r="936" spans="25:36" s="222" customFormat="1" x14ac:dyDescent="0.35">
      <c r="Y936" s="221"/>
      <c r="AA936" s="221"/>
      <c r="AB936" s="223"/>
      <c r="AC936" s="223"/>
      <c r="AF936" s="224"/>
      <c r="AG936" s="221"/>
      <c r="AH936" s="221"/>
      <c r="AI936" s="225"/>
      <c r="AJ936" s="221"/>
    </row>
    <row r="937" spans="25:36" s="222" customFormat="1" x14ac:dyDescent="0.35">
      <c r="Y937" s="221"/>
      <c r="AA937" s="221"/>
      <c r="AB937" s="223"/>
      <c r="AC937" s="223"/>
      <c r="AF937" s="224"/>
      <c r="AG937" s="221"/>
      <c r="AH937" s="221"/>
      <c r="AI937" s="225"/>
      <c r="AJ937" s="221"/>
    </row>
    <row r="938" spans="25:36" s="222" customFormat="1" x14ac:dyDescent="0.35">
      <c r="Y938" s="221"/>
      <c r="AA938" s="221"/>
      <c r="AB938" s="223"/>
      <c r="AC938" s="223"/>
      <c r="AF938" s="224"/>
      <c r="AG938" s="221"/>
      <c r="AH938" s="221"/>
      <c r="AI938" s="225"/>
      <c r="AJ938" s="221"/>
    </row>
    <row r="939" spans="25:36" s="222" customFormat="1" x14ac:dyDescent="0.35">
      <c r="Y939" s="221"/>
      <c r="AA939" s="221"/>
      <c r="AB939" s="223"/>
      <c r="AC939" s="223"/>
      <c r="AF939" s="224"/>
      <c r="AG939" s="221"/>
      <c r="AH939" s="221"/>
      <c r="AI939" s="225"/>
      <c r="AJ939" s="221"/>
    </row>
    <row r="940" spans="25:36" s="222" customFormat="1" x14ac:dyDescent="0.35">
      <c r="Y940" s="221"/>
      <c r="AA940" s="221"/>
      <c r="AB940" s="223"/>
      <c r="AC940" s="223"/>
      <c r="AF940" s="224"/>
      <c r="AG940" s="221"/>
      <c r="AH940" s="221"/>
      <c r="AI940" s="225"/>
      <c r="AJ940" s="221"/>
    </row>
    <row r="941" spans="25:36" s="222" customFormat="1" x14ac:dyDescent="0.35">
      <c r="Y941" s="221"/>
      <c r="AA941" s="221"/>
      <c r="AB941" s="223"/>
      <c r="AC941" s="223"/>
      <c r="AF941" s="224"/>
      <c r="AG941" s="221"/>
      <c r="AH941" s="221"/>
      <c r="AI941" s="225"/>
      <c r="AJ941" s="221"/>
    </row>
    <row r="942" spans="25:36" s="222" customFormat="1" x14ac:dyDescent="0.35">
      <c r="Y942" s="221"/>
      <c r="AA942" s="221"/>
      <c r="AB942" s="223"/>
      <c r="AC942" s="223"/>
      <c r="AF942" s="224"/>
      <c r="AG942" s="221"/>
      <c r="AH942" s="221"/>
      <c r="AI942" s="225"/>
      <c r="AJ942" s="221"/>
    </row>
    <row r="943" spans="25:36" s="222" customFormat="1" x14ac:dyDescent="0.35">
      <c r="Y943" s="221"/>
      <c r="AA943" s="221"/>
      <c r="AB943" s="223"/>
      <c r="AC943" s="223"/>
      <c r="AF943" s="224"/>
      <c r="AG943" s="221"/>
      <c r="AH943" s="221"/>
      <c r="AI943" s="225"/>
      <c r="AJ943" s="221"/>
    </row>
    <row r="944" spans="25:36" s="222" customFormat="1" x14ac:dyDescent="0.35">
      <c r="Y944" s="221"/>
      <c r="AA944" s="221"/>
      <c r="AB944" s="223"/>
      <c r="AC944" s="223"/>
      <c r="AF944" s="224"/>
      <c r="AG944" s="221"/>
      <c r="AH944" s="221"/>
      <c r="AI944" s="225"/>
      <c r="AJ944" s="221"/>
    </row>
    <row r="945" spans="25:36" s="222" customFormat="1" x14ac:dyDescent="0.35">
      <c r="Y945" s="221"/>
      <c r="AA945" s="221"/>
      <c r="AB945" s="223"/>
      <c r="AC945" s="223"/>
      <c r="AF945" s="224"/>
      <c r="AG945" s="221"/>
      <c r="AH945" s="221"/>
      <c r="AI945" s="225"/>
      <c r="AJ945" s="221"/>
    </row>
    <row r="946" spans="25:36" s="222" customFormat="1" x14ac:dyDescent="0.35">
      <c r="Y946" s="221"/>
      <c r="AA946" s="221"/>
      <c r="AB946" s="223"/>
      <c r="AC946" s="223"/>
      <c r="AF946" s="224"/>
      <c r="AG946" s="221"/>
      <c r="AH946" s="221"/>
      <c r="AI946" s="225"/>
      <c r="AJ946" s="221"/>
    </row>
    <row r="947" spans="25:36" s="222" customFormat="1" x14ac:dyDescent="0.35">
      <c r="Y947" s="221"/>
      <c r="AA947" s="221"/>
      <c r="AB947" s="223"/>
      <c r="AC947" s="223"/>
      <c r="AF947" s="224"/>
      <c r="AG947" s="221"/>
      <c r="AH947" s="221"/>
      <c r="AI947" s="225"/>
      <c r="AJ947" s="221"/>
    </row>
    <row r="948" spans="25:36" s="222" customFormat="1" x14ac:dyDescent="0.35">
      <c r="Y948" s="221"/>
      <c r="AA948" s="221"/>
      <c r="AB948" s="223"/>
      <c r="AC948" s="223"/>
      <c r="AF948" s="224"/>
      <c r="AG948" s="221"/>
      <c r="AH948" s="221"/>
      <c r="AI948" s="225"/>
      <c r="AJ948" s="221"/>
    </row>
    <row r="949" spans="25:36" s="222" customFormat="1" x14ac:dyDescent="0.35">
      <c r="Y949" s="221"/>
      <c r="AA949" s="221"/>
      <c r="AB949" s="223"/>
      <c r="AC949" s="223"/>
      <c r="AF949" s="224"/>
      <c r="AG949" s="221"/>
      <c r="AH949" s="221"/>
      <c r="AI949" s="225"/>
      <c r="AJ949" s="221"/>
    </row>
    <row r="950" spans="25:36" s="222" customFormat="1" x14ac:dyDescent="0.35">
      <c r="Y950" s="221"/>
      <c r="AA950" s="221"/>
      <c r="AB950" s="223"/>
      <c r="AC950" s="223"/>
      <c r="AF950" s="224"/>
      <c r="AG950" s="221"/>
      <c r="AH950" s="221"/>
      <c r="AI950" s="225"/>
      <c r="AJ950" s="221"/>
    </row>
    <row r="951" spans="25:36" s="222" customFormat="1" x14ac:dyDescent="0.35">
      <c r="Y951" s="221"/>
      <c r="AA951" s="221"/>
      <c r="AB951" s="223"/>
      <c r="AC951" s="223"/>
      <c r="AF951" s="224"/>
      <c r="AG951" s="221"/>
      <c r="AH951" s="221"/>
      <c r="AI951" s="225"/>
      <c r="AJ951" s="221"/>
    </row>
    <row r="952" spans="25:36" s="222" customFormat="1" x14ac:dyDescent="0.35">
      <c r="Y952" s="221"/>
      <c r="AA952" s="221"/>
      <c r="AB952" s="223"/>
      <c r="AC952" s="223"/>
      <c r="AF952" s="224"/>
      <c r="AG952" s="221"/>
      <c r="AH952" s="221"/>
      <c r="AI952" s="225"/>
      <c r="AJ952" s="221"/>
    </row>
    <row r="953" spans="25:36" s="222" customFormat="1" x14ac:dyDescent="0.35">
      <c r="Y953" s="221"/>
      <c r="AA953" s="221"/>
      <c r="AB953" s="223"/>
      <c r="AC953" s="223"/>
      <c r="AF953" s="224"/>
      <c r="AG953" s="221"/>
      <c r="AH953" s="221"/>
      <c r="AI953" s="225"/>
      <c r="AJ953" s="221"/>
    </row>
    <row r="954" spans="25:36" s="222" customFormat="1" x14ac:dyDescent="0.35">
      <c r="Y954" s="221"/>
      <c r="AA954" s="221"/>
      <c r="AB954" s="223"/>
      <c r="AC954" s="223"/>
      <c r="AF954" s="224"/>
      <c r="AG954" s="221"/>
      <c r="AH954" s="221"/>
      <c r="AI954" s="225"/>
      <c r="AJ954" s="221"/>
    </row>
    <row r="955" spans="25:36" s="222" customFormat="1" x14ac:dyDescent="0.35">
      <c r="Y955" s="221"/>
      <c r="AA955" s="221"/>
      <c r="AB955" s="223"/>
      <c r="AC955" s="223"/>
      <c r="AF955" s="224"/>
      <c r="AG955" s="221"/>
      <c r="AH955" s="221"/>
      <c r="AI955" s="225"/>
      <c r="AJ955" s="221"/>
    </row>
    <row r="956" spans="25:36" s="222" customFormat="1" x14ac:dyDescent="0.35">
      <c r="Y956" s="221"/>
      <c r="AA956" s="221"/>
      <c r="AB956" s="223"/>
      <c r="AC956" s="223"/>
      <c r="AF956" s="224"/>
      <c r="AG956" s="221"/>
      <c r="AH956" s="221"/>
      <c r="AI956" s="225"/>
      <c r="AJ956" s="221"/>
    </row>
    <row r="957" spans="25:36" s="222" customFormat="1" x14ac:dyDescent="0.35">
      <c r="Y957" s="221"/>
      <c r="AA957" s="221"/>
      <c r="AB957" s="223"/>
      <c r="AC957" s="223"/>
      <c r="AF957" s="224"/>
      <c r="AG957" s="221"/>
      <c r="AH957" s="221"/>
      <c r="AI957" s="225"/>
      <c r="AJ957" s="221"/>
    </row>
    <row r="958" spans="25:36" s="222" customFormat="1" x14ac:dyDescent="0.35">
      <c r="Y958" s="221"/>
      <c r="AA958" s="221"/>
      <c r="AB958" s="223"/>
      <c r="AC958" s="223"/>
      <c r="AF958" s="224"/>
      <c r="AG958" s="221"/>
      <c r="AH958" s="221"/>
      <c r="AI958" s="225"/>
      <c r="AJ958" s="221"/>
    </row>
    <row r="959" spans="25:36" s="222" customFormat="1" x14ac:dyDescent="0.35">
      <c r="Y959" s="221"/>
      <c r="AA959" s="221"/>
      <c r="AB959" s="223"/>
      <c r="AC959" s="223"/>
      <c r="AF959" s="224"/>
      <c r="AG959" s="221"/>
      <c r="AH959" s="221"/>
      <c r="AI959" s="225"/>
      <c r="AJ959" s="221"/>
    </row>
    <row r="960" spans="25:36" s="222" customFormat="1" x14ac:dyDescent="0.35">
      <c r="Y960" s="221"/>
      <c r="AA960" s="221"/>
      <c r="AB960" s="223"/>
      <c r="AC960" s="223"/>
      <c r="AF960" s="224"/>
      <c r="AG960" s="221"/>
      <c r="AH960" s="221"/>
      <c r="AI960" s="225"/>
      <c r="AJ960" s="221"/>
    </row>
    <row r="961" spans="25:36" s="222" customFormat="1" x14ac:dyDescent="0.35">
      <c r="Y961" s="221"/>
      <c r="AA961" s="221"/>
      <c r="AB961" s="223"/>
      <c r="AC961" s="223"/>
      <c r="AF961" s="224"/>
      <c r="AG961" s="221"/>
      <c r="AH961" s="221"/>
      <c r="AI961" s="225"/>
      <c r="AJ961" s="221"/>
    </row>
    <row r="962" spans="25:36" s="222" customFormat="1" x14ac:dyDescent="0.35">
      <c r="Y962" s="221"/>
      <c r="AA962" s="221"/>
      <c r="AB962" s="223"/>
      <c r="AC962" s="223"/>
      <c r="AF962" s="224"/>
      <c r="AG962" s="221"/>
      <c r="AH962" s="221"/>
      <c r="AI962" s="225"/>
      <c r="AJ962" s="221"/>
    </row>
    <row r="963" spans="25:36" s="222" customFormat="1" x14ac:dyDescent="0.35">
      <c r="Y963" s="221"/>
      <c r="AA963" s="221"/>
      <c r="AB963" s="223"/>
      <c r="AC963" s="223"/>
      <c r="AF963" s="224"/>
      <c r="AG963" s="221"/>
      <c r="AH963" s="221"/>
      <c r="AI963" s="225"/>
      <c r="AJ963" s="221"/>
    </row>
    <row r="964" spans="25:36" s="222" customFormat="1" x14ac:dyDescent="0.35">
      <c r="Y964" s="221"/>
      <c r="AA964" s="221"/>
      <c r="AB964" s="223"/>
      <c r="AC964" s="223"/>
      <c r="AF964" s="224"/>
      <c r="AG964" s="221"/>
      <c r="AH964" s="221"/>
      <c r="AI964" s="225"/>
      <c r="AJ964" s="221"/>
    </row>
    <row r="965" spans="25:36" s="222" customFormat="1" x14ac:dyDescent="0.35">
      <c r="Y965" s="221"/>
      <c r="AA965" s="221"/>
      <c r="AB965" s="223"/>
      <c r="AC965" s="223"/>
      <c r="AF965" s="224"/>
      <c r="AG965" s="221"/>
      <c r="AH965" s="221"/>
      <c r="AI965" s="225"/>
      <c r="AJ965" s="221"/>
    </row>
    <row r="966" spans="25:36" s="222" customFormat="1" x14ac:dyDescent="0.35">
      <c r="Y966" s="221"/>
      <c r="AA966" s="221"/>
      <c r="AB966" s="223"/>
      <c r="AC966" s="223"/>
      <c r="AF966" s="224"/>
      <c r="AG966" s="221"/>
      <c r="AH966" s="221"/>
      <c r="AI966" s="225"/>
      <c r="AJ966" s="221"/>
    </row>
    <row r="967" spans="25:36" s="222" customFormat="1" x14ac:dyDescent="0.35">
      <c r="Y967" s="221"/>
      <c r="AA967" s="221"/>
      <c r="AB967" s="223"/>
      <c r="AC967" s="223"/>
      <c r="AF967" s="224"/>
      <c r="AG967" s="221"/>
      <c r="AH967" s="221"/>
      <c r="AI967" s="225"/>
      <c r="AJ967" s="221"/>
    </row>
    <row r="968" spans="25:36" s="222" customFormat="1" x14ac:dyDescent="0.35">
      <c r="Y968" s="221"/>
      <c r="AA968" s="221"/>
      <c r="AB968" s="223"/>
      <c r="AC968" s="223"/>
      <c r="AF968" s="224"/>
      <c r="AG968" s="221"/>
      <c r="AH968" s="221"/>
      <c r="AI968" s="225"/>
      <c r="AJ968" s="221"/>
    </row>
    <row r="969" spans="25:36" s="222" customFormat="1" x14ac:dyDescent="0.35">
      <c r="Y969" s="221"/>
      <c r="AA969" s="221"/>
      <c r="AB969" s="223"/>
      <c r="AC969" s="223"/>
      <c r="AF969" s="224"/>
      <c r="AG969" s="221"/>
      <c r="AH969" s="221"/>
      <c r="AI969" s="225"/>
      <c r="AJ969" s="221"/>
    </row>
    <row r="970" spans="25:36" s="222" customFormat="1" x14ac:dyDescent="0.35">
      <c r="Y970" s="221"/>
      <c r="AA970" s="221"/>
      <c r="AB970" s="223"/>
      <c r="AC970" s="223"/>
      <c r="AF970" s="224"/>
      <c r="AG970" s="221"/>
      <c r="AH970" s="221"/>
      <c r="AI970" s="225"/>
      <c r="AJ970" s="221"/>
    </row>
    <row r="971" spans="25:36" s="222" customFormat="1" x14ac:dyDescent="0.35">
      <c r="Y971" s="221"/>
      <c r="AA971" s="221"/>
      <c r="AB971" s="223"/>
      <c r="AC971" s="223"/>
      <c r="AF971" s="224"/>
      <c r="AG971" s="221"/>
      <c r="AH971" s="221"/>
      <c r="AI971" s="225"/>
      <c r="AJ971" s="221"/>
    </row>
    <row r="972" spans="25:36" s="222" customFormat="1" x14ac:dyDescent="0.35">
      <c r="Y972" s="221"/>
      <c r="AA972" s="221"/>
      <c r="AB972" s="223"/>
      <c r="AC972" s="223"/>
      <c r="AF972" s="224"/>
      <c r="AG972" s="221"/>
      <c r="AH972" s="221"/>
      <c r="AI972" s="225"/>
      <c r="AJ972" s="221"/>
    </row>
    <row r="973" spans="25:36" s="222" customFormat="1" x14ac:dyDescent="0.35">
      <c r="Y973" s="221"/>
      <c r="AA973" s="221"/>
      <c r="AB973" s="223"/>
      <c r="AC973" s="223"/>
      <c r="AF973" s="224"/>
      <c r="AG973" s="221"/>
      <c r="AH973" s="221"/>
      <c r="AI973" s="225"/>
      <c r="AJ973" s="221"/>
    </row>
    <row r="974" spans="25:36" s="222" customFormat="1" x14ac:dyDescent="0.35">
      <c r="Y974" s="221"/>
      <c r="AA974" s="221"/>
      <c r="AB974" s="223"/>
      <c r="AC974" s="223"/>
      <c r="AF974" s="224"/>
      <c r="AG974" s="221"/>
      <c r="AH974" s="221"/>
      <c r="AI974" s="225"/>
      <c r="AJ974" s="221"/>
    </row>
    <row r="975" spans="25:36" s="222" customFormat="1" x14ac:dyDescent="0.35">
      <c r="Y975" s="221"/>
      <c r="AA975" s="221"/>
      <c r="AB975" s="223"/>
      <c r="AC975" s="223"/>
      <c r="AF975" s="224"/>
      <c r="AG975" s="221"/>
      <c r="AH975" s="221"/>
      <c r="AI975" s="225"/>
      <c r="AJ975" s="221"/>
    </row>
    <row r="976" spans="25:36" s="222" customFormat="1" x14ac:dyDescent="0.35">
      <c r="Y976" s="221"/>
      <c r="AA976" s="221"/>
      <c r="AB976" s="223"/>
      <c r="AC976" s="223"/>
      <c r="AF976" s="224"/>
      <c r="AG976" s="221"/>
      <c r="AH976" s="221"/>
      <c r="AI976" s="225"/>
      <c r="AJ976" s="221"/>
    </row>
    <row r="977" spans="25:36" s="222" customFormat="1" x14ac:dyDescent="0.35">
      <c r="Y977" s="221"/>
      <c r="AA977" s="221"/>
      <c r="AB977" s="223"/>
      <c r="AC977" s="223"/>
      <c r="AF977" s="224"/>
      <c r="AG977" s="221"/>
      <c r="AH977" s="221"/>
      <c r="AI977" s="225"/>
      <c r="AJ977" s="221"/>
    </row>
    <row r="978" spans="25:36" s="222" customFormat="1" x14ac:dyDescent="0.35">
      <c r="Y978" s="221"/>
      <c r="AA978" s="221"/>
      <c r="AB978" s="223"/>
      <c r="AC978" s="223"/>
      <c r="AF978" s="224"/>
      <c r="AG978" s="221"/>
      <c r="AH978" s="221"/>
      <c r="AI978" s="225"/>
      <c r="AJ978" s="221"/>
    </row>
    <row r="979" spans="25:36" s="222" customFormat="1" x14ac:dyDescent="0.35">
      <c r="Y979" s="221"/>
      <c r="AA979" s="221"/>
      <c r="AB979" s="223"/>
      <c r="AC979" s="223"/>
      <c r="AF979" s="224"/>
      <c r="AG979" s="221"/>
      <c r="AH979" s="221"/>
      <c r="AI979" s="225"/>
      <c r="AJ979" s="221"/>
    </row>
    <row r="980" spans="25:36" s="222" customFormat="1" x14ac:dyDescent="0.35">
      <c r="Y980" s="221"/>
      <c r="AA980" s="221"/>
      <c r="AB980" s="223"/>
      <c r="AC980" s="223"/>
      <c r="AF980" s="224"/>
      <c r="AG980" s="221"/>
      <c r="AH980" s="221"/>
      <c r="AI980" s="225"/>
      <c r="AJ980" s="221"/>
    </row>
    <row r="981" spans="25:36" s="222" customFormat="1" x14ac:dyDescent="0.35">
      <c r="Y981" s="221"/>
      <c r="AA981" s="221"/>
      <c r="AB981" s="223"/>
      <c r="AC981" s="223"/>
      <c r="AF981" s="224"/>
      <c r="AG981" s="221"/>
      <c r="AH981" s="221"/>
      <c r="AI981" s="225"/>
      <c r="AJ981" s="221"/>
    </row>
    <row r="982" spans="25:36" s="222" customFormat="1" x14ac:dyDescent="0.35">
      <c r="Y982" s="221"/>
      <c r="AA982" s="221"/>
      <c r="AB982" s="223"/>
      <c r="AC982" s="223"/>
      <c r="AF982" s="224"/>
      <c r="AG982" s="221"/>
      <c r="AH982" s="221"/>
      <c r="AI982" s="225"/>
      <c r="AJ982" s="221"/>
    </row>
    <row r="983" spans="25:36" s="222" customFormat="1" x14ac:dyDescent="0.35">
      <c r="Y983" s="221"/>
      <c r="AA983" s="221"/>
      <c r="AB983" s="223"/>
      <c r="AC983" s="223"/>
      <c r="AF983" s="224"/>
      <c r="AG983" s="221"/>
      <c r="AH983" s="221"/>
      <c r="AI983" s="225"/>
      <c r="AJ983" s="221"/>
    </row>
    <row r="984" spans="25:36" s="222" customFormat="1" x14ac:dyDescent="0.35">
      <c r="Y984" s="221"/>
      <c r="AA984" s="221"/>
      <c r="AB984" s="223"/>
      <c r="AC984" s="223"/>
      <c r="AF984" s="224"/>
      <c r="AG984" s="221"/>
      <c r="AH984" s="221"/>
      <c r="AI984" s="225"/>
      <c r="AJ984" s="221"/>
    </row>
    <row r="985" spans="25:36" s="222" customFormat="1" x14ac:dyDescent="0.35">
      <c r="Y985" s="221"/>
      <c r="AA985" s="221"/>
      <c r="AB985" s="223"/>
      <c r="AC985" s="223"/>
      <c r="AF985" s="224"/>
      <c r="AG985" s="221"/>
      <c r="AH985" s="221"/>
      <c r="AI985" s="225"/>
      <c r="AJ985" s="221"/>
    </row>
    <row r="986" spans="25:36" s="222" customFormat="1" x14ac:dyDescent="0.35">
      <c r="Y986" s="221"/>
      <c r="AA986" s="221"/>
      <c r="AB986" s="223"/>
      <c r="AC986" s="223"/>
      <c r="AF986" s="224"/>
      <c r="AG986" s="221"/>
      <c r="AH986" s="221"/>
      <c r="AI986" s="225"/>
      <c r="AJ986" s="221"/>
    </row>
    <row r="987" spans="25:36" s="222" customFormat="1" x14ac:dyDescent="0.35">
      <c r="Y987" s="221"/>
      <c r="AA987" s="221"/>
      <c r="AB987" s="223"/>
      <c r="AC987" s="223"/>
      <c r="AF987" s="224"/>
      <c r="AG987" s="221"/>
      <c r="AH987" s="221"/>
      <c r="AI987" s="225"/>
      <c r="AJ987" s="221"/>
    </row>
    <row r="988" spans="25:36" s="222" customFormat="1" x14ac:dyDescent="0.35">
      <c r="Y988" s="221"/>
      <c r="AA988" s="221"/>
      <c r="AB988" s="223"/>
      <c r="AC988" s="223"/>
      <c r="AF988" s="224"/>
      <c r="AG988" s="221"/>
      <c r="AH988" s="221"/>
      <c r="AI988" s="225"/>
      <c r="AJ988" s="221"/>
    </row>
    <row r="989" spans="25:36" s="222" customFormat="1" x14ac:dyDescent="0.35">
      <c r="Y989" s="221"/>
      <c r="AA989" s="221"/>
      <c r="AB989" s="223"/>
      <c r="AC989" s="223"/>
      <c r="AF989" s="224"/>
      <c r="AG989" s="221"/>
      <c r="AH989" s="221"/>
      <c r="AI989" s="225"/>
      <c r="AJ989" s="221"/>
    </row>
    <row r="990" spans="25:36" s="222" customFormat="1" x14ac:dyDescent="0.35">
      <c r="Y990" s="221"/>
      <c r="AA990" s="221"/>
      <c r="AB990" s="223"/>
      <c r="AC990" s="223"/>
      <c r="AF990" s="224"/>
      <c r="AG990" s="221"/>
      <c r="AH990" s="221"/>
      <c r="AI990" s="225"/>
      <c r="AJ990" s="221"/>
    </row>
    <row r="991" spans="25:36" s="222" customFormat="1" x14ac:dyDescent="0.35">
      <c r="Y991" s="221"/>
      <c r="AA991" s="221"/>
      <c r="AB991" s="223"/>
      <c r="AC991" s="223"/>
      <c r="AF991" s="224"/>
      <c r="AG991" s="221"/>
      <c r="AH991" s="221"/>
      <c r="AI991" s="225"/>
      <c r="AJ991" s="221"/>
    </row>
    <row r="992" spans="25:36" s="222" customFormat="1" x14ac:dyDescent="0.35">
      <c r="Y992" s="221"/>
      <c r="AA992" s="221"/>
      <c r="AB992" s="223"/>
      <c r="AC992" s="223"/>
      <c r="AF992" s="224"/>
      <c r="AG992" s="221"/>
      <c r="AH992" s="221"/>
      <c r="AI992" s="225"/>
      <c r="AJ992" s="221"/>
    </row>
    <row r="993" spans="25:36" s="222" customFormat="1" x14ac:dyDescent="0.35">
      <c r="Y993" s="221"/>
      <c r="AA993" s="221"/>
      <c r="AB993" s="223"/>
      <c r="AC993" s="223"/>
      <c r="AF993" s="224"/>
      <c r="AG993" s="221"/>
      <c r="AH993" s="221"/>
      <c r="AI993" s="225"/>
      <c r="AJ993" s="221"/>
    </row>
    <row r="994" spans="25:36" s="222" customFormat="1" x14ac:dyDescent="0.35">
      <c r="Y994" s="221"/>
      <c r="AA994" s="221"/>
      <c r="AB994" s="223"/>
      <c r="AC994" s="223"/>
      <c r="AF994" s="224"/>
      <c r="AG994" s="221"/>
      <c r="AH994" s="221"/>
      <c r="AI994" s="225"/>
      <c r="AJ994" s="221"/>
    </row>
    <row r="995" spans="25:36" s="222" customFormat="1" x14ac:dyDescent="0.35">
      <c r="Y995" s="221"/>
      <c r="AA995" s="221"/>
      <c r="AB995" s="223"/>
      <c r="AC995" s="223"/>
      <c r="AF995" s="224"/>
      <c r="AG995" s="221"/>
      <c r="AH995" s="221"/>
      <c r="AI995" s="225"/>
      <c r="AJ995" s="221"/>
    </row>
    <row r="996" spans="25:36" s="222" customFormat="1" x14ac:dyDescent="0.35">
      <c r="Y996" s="221"/>
      <c r="AA996" s="221"/>
      <c r="AB996" s="223"/>
      <c r="AC996" s="223"/>
      <c r="AF996" s="224"/>
      <c r="AG996" s="221"/>
      <c r="AH996" s="221"/>
      <c r="AI996" s="225"/>
      <c r="AJ996" s="221"/>
    </row>
    <row r="997" spans="25:36" s="222" customFormat="1" x14ac:dyDescent="0.35">
      <c r="Y997" s="221"/>
      <c r="AA997" s="221"/>
      <c r="AB997" s="223"/>
      <c r="AC997" s="223"/>
      <c r="AF997" s="224"/>
      <c r="AG997" s="221"/>
      <c r="AH997" s="221"/>
      <c r="AI997" s="225"/>
      <c r="AJ997" s="221"/>
    </row>
    <row r="998" spans="25:36" s="222" customFormat="1" x14ac:dyDescent="0.35">
      <c r="Y998" s="221"/>
      <c r="AA998" s="221"/>
      <c r="AB998" s="223"/>
      <c r="AC998" s="223"/>
      <c r="AF998" s="224"/>
      <c r="AG998" s="221"/>
      <c r="AH998" s="221"/>
      <c r="AI998" s="225"/>
      <c r="AJ998" s="221"/>
    </row>
    <row r="999" spans="25:36" s="222" customFormat="1" x14ac:dyDescent="0.35">
      <c r="Y999" s="221"/>
      <c r="AA999" s="221"/>
      <c r="AB999" s="223"/>
      <c r="AC999" s="223"/>
      <c r="AF999" s="224"/>
      <c r="AG999" s="221"/>
      <c r="AH999" s="221"/>
      <c r="AI999" s="225"/>
      <c r="AJ999" s="221"/>
    </row>
    <row r="1000" spans="25:36" s="222" customFormat="1" x14ac:dyDescent="0.35">
      <c r="Y1000" s="221"/>
      <c r="AA1000" s="221"/>
      <c r="AB1000" s="223"/>
      <c r="AC1000" s="223"/>
      <c r="AF1000" s="224"/>
      <c r="AG1000" s="221"/>
      <c r="AH1000" s="221"/>
      <c r="AI1000" s="225"/>
      <c r="AJ1000" s="221"/>
    </row>
    <row r="1001" spans="25:36" s="222" customFormat="1" x14ac:dyDescent="0.35">
      <c r="Y1001" s="221"/>
      <c r="AA1001" s="221"/>
      <c r="AB1001" s="223"/>
      <c r="AC1001" s="223"/>
      <c r="AF1001" s="224"/>
      <c r="AG1001" s="221"/>
      <c r="AH1001" s="221"/>
      <c r="AI1001" s="225"/>
      <c r="AJ1001" s="221"/>
    </row>
    <row r="1002" spans="25:36" s="222" customFormat="1" x14ac:dyDescent="0.35">
      <c r="Y1002" s="221"/>
      <c r="AA1002" s="221"/>
      <c r="AB1002" s="223"/>
      <c r="AC1002" s="223"/>
      <c r="AF1002" s="224"/>
      <c r="AG1002" s="221"/>
      <c r="AH1002" s="221"/>
      <c r="AI1002" s="225"/>
      <c r="AJ1002" s="221"/>
    </row>
    <row r="1003" spans="25:36" s="222" customFormat="1" x14ac:dyDescent="0.35">
      <c r="Y1003" s="221"/>
      <c r="AA1003" s="221"/>
      <c r="AB1003" s="223"/>
      <c r="AC1003" s="223"/>
      <c r="AF1003" s="224"/>
      <c r="AG1003" s="221"/>
      <c r="AH1003" s="221"/>
      <c r="AI1003" s="225"/>
      <c r="AJ1003" s="221"/>
    </row>
    <row r="1004" spans="25:36" s="222" customFormat="1" x14ac:dyDescent="0.35">
      <c r="Y1004" s="221"/>
      <c r="AA1004" s="221"/>
      <c r="AB1004" s="223"/>
      <c r="AC1004" s="223"/>
      <c r="AF1004" s="224"/>
      <c r="AG1004" s="221"/>
      <c r="AH1004" s="221"/>
      <c r="AI1004" s="225"/>
      <c r="AJ1004" s="221"/>
    </row>
    <row r="1005" spans="25:36" s="222" customFormat="1" x14ac:dyDescent="0.35">
      <c r="Y1005" s="221"/>
      <c r="AA1005" s="221"/>
      <c r="AB1005" s="223"/>
      <c r="AC1005" s="223"/>
      <c r="AF1005" s="224"/>
      <c r="AG1005" s="221"/>
      <c r="AH1005" s="221"/>
      <c r="AI1005" s="225"/>
      <c r="AJ1005" s="221"/>
    </row>
    <row r="1006" spans="25:36" s="222" customFormat="1" x14ac:dyDescent="0.35">
      <c r="Y1006" s="221"/>
      <c r="AA1006" s="221"/>
      <c r="AB1006" s="223"/>
      <c r="AC1006" s="223"/>
      <c r="AF1006" s="224"/>
      <c r="AG1006" s="221"/>
      <c r="AH1006" s="221"/>
      <c r="AI1006" s="225"/>
      <c r="AJ1006" s="221"/>
    </row>
    <row r="1007" spans="25:36" s="222" customFormat="1" x14ac:dyDescent="0.35">
      <c r="Y1007" s="221"/>
      <c r="AA1007" s="221"/>
      <c r="AB1007" s="223"/>
      <c r="AC1007" s="223"/>
      <c r="AF1007" s="224"/>
      <c r="AG1007" s="221"/>
      <c r="AH1007" s="221"/>
      <c r="AI1007" s="225"/>
      <c r="AJ1007" s="221"/>
    </row>
    <row r="1008" spans="25:36" s="222" customFormat="1" x14ac:dyDescent="0.35">
      <c r="Y1008" s="221"/>
      <c r="AA1008" s="221"/>
      <c r="AB1008" s="223"/>
      <c r="AC1008" s="223"/>
      <c r="AF1008" s="224"/>
      <c r="AG1008" s="221"/>
      <c r="AH1008" s="221"/>
      <c r="AI1008" s="225"/>
      <c r="AJ1008" s="221"/>
    </row>
    <row r="1009" spans="25:36" s="222" customFormat="1" x14ac:dyDescent="0.35">
      <c r="Y1009" s="221"/>
      <c r="AA1009" s="221"/>
      <c r="AB1009" s="223"/>
      <c r="AC1009" s="223"/>
      <c r="AF1009" s="224"/>
      <c r="AG1009" s="221"/>
      <c r="AH1009" s="221"/>
      <c r="AI1009" s="225"/>
      <c r="AJ1009" s="221"/>
    </row>
    <row r="1010" spans="25:36" s="222" customFormat="1" x14ac:dyDescent="0.35">
      <c r="Y1010" s="221"/>
      <c r="AA1010" s="221"/>
      <c r="AB1010" s="223"/>
      <c r="AC1010" s="223"/>
      <c r="AF1010" s="224"/>
      <c r="AG1010" s="221"/>
      <c r="AH1010" s="221"/>
      <c r="AI1010" s="225"/>
      <c r="AJ1010" s="221"/>
    </row>
    <row r="1011" spans="25:36" s="222" customFormat="1" x14ac:dyDescent="0.35">
      <c r="Y1011" s="221"/>
      <c r="AA1011" s="221"/>
      <c r="AB1011" s="223"/>
      <c r="AC1011" s="223"/>
      <c r="AF1011" s="224"/>
      <c r="AG1011" s="221"/>
      <c r="AH1011" s="221"/>
      <c r="AI1011" s="225"/>
      <c r="AJ1011" s="221"/>
    </row>
    <row r="1012" spans="25:36" s="222" customFormat="1" x14ac:dyDescent="0.35">
      <c r="Y1012" s="221"/>
      <c r="AA1012" s="221"/>
      <c r="AB1012" s="223"/>
      <c r="AC1012" s="223"/>
      <c r="AF1012" s="224"/>
      <c r="AG1012" s="221"/>
      <c r="AH1012" s="221"/>
      <c r="AI1012" s="225"/>
      <c r="AJ1012" s="221"/>
    </row>
    <row r="1013" spans="25:36" s="222" customFormat="1" x14ac:dyDescent="0.35">
      <c r="Y1013" s="221"/>
      <c r="AA1013" s="221"/>
      <c r="AB1013" s="223"/>
      <c r="AC1013" s="223"/>
      <c r="AF1013" s="224"/>
      <c r="AG1013" s="221"/>
      <c r="AH1013" s="221"/>
      <c r="AI1013" s="225"/>
      <c r="AJ1013" s="221"/>
    </row>
    <row r="1014" spans="25:36" s="222" customFormat="1" x14ac:dyDescent="0.35">
      <c r="Y1014" s="221"/>
      <c r="AA1014" s="221"/>
      <c r="AB1014" s="223"/>
      <c r="AC1014" s="223"/>
      <c r="AF1014" s="224"/>
      <c r="AG1014" s="221"/>
      <c r="AH1014" s="221"/>
      <c r="AI1014" s="225"/>
      <c r="AJ1014" s="221"/>
    </row>
    <row r="1015" spans="25:36" s="222" customFormat="1" x14ac:dyDescent="0.35">
      <c r="Y1015" s="221"/>
      <c r="AA1015" s="221"/>
      <c r="AB1015" s="223"/>
      <c r="AC1015" s="223"/>
      <c r="AF1015" s="224"/>
      <c r="AG1015" s="221"/>
      <c r="AH1015" s="221"/>
      <c r="AI1015" s="225"/>
      <c r="AJ1015" s="221"/>
    </row>
    <row r="1016" spans="25:36" s="222" customFormat="1" x14ac:dyDescent="0.35">
      <c r="Y1016" s="221"/>
      <c r="AA1016" s="221"/>
      <c r="AB1016" s="223"/>
      <c r="AC1016" s="223"/>
      <c r="AF1016" s="224"/>
      <c r="AG1016" s="221"/>
      <c r="AH1016" s="221"/>
      <c r="AI1016" s="225"/>
      <c r="AJ1016" s="221"/>
    </row>
    <row r="1017" spans="25:36" s="222" customFormat="1" x14ac:dyDescent="0.35">
      <c r="Y1017" s="221"/>
      <c r="AA1017" s="221"/>
      <c r="AB1017" s="223"/>
      <c r="AC1017" s="223"/>
      <c r="AF1017" s="224"/>
      <c r="AG1017" s="221"/>
      <c r="AH1017" s="221"/>
      <c r="AI1017" s="225"/>
      <c r="AJ1017" s="221"/>
    </row>
    <row r="1018" spans="25:36" s="222" customFormat="1" x14ac:dyDescent="0.35">
      <c r="Y1018" s="221"/>
      <c r="AA1018" s="221"/>
      <c r="AB1018" s="223"/>
      <c r="AC1018" s="223"/>
      <c r="AF1018" s="224"/>
      <c r="AG1018" s="221"/>
      <c r="AH1018" s="221"/>
      <c r="AI1018" s="225"/>
      <c r="AJ1018" s="221"/>
    </row>
    <row r="1019" spans="25:36" s="222" customFormat="1" x14ac:dyDescent="0.35">
      <c r="Y1019" s="221"/>
      <c r="AA1019" s="221"/>
      <c r="AB1019" s="223"/>
      <c r="AC1019" s="223"/>
      <c r="AF1019" s="224"/>
      <c r="AG1019" s="221"/>
      <c r="AH1019" s="221"/>
      <c r="AI1019" s="225"/>
      <c r="AJ1019" s="221"/>
    </row>
    <row r="1020" spans="25:36" s="222" customFormat="1" x14ac:dyDescent="0.35">
      <c r="Y1020" s="221"/>
      <c r="AA1020" s="221"/>
      <c r="AB1020" s="223"/>
      <c r="AC1020" s="223"/>
      <c r="AF1020" s="224"/>
      <c r="AG1020" s="221"/>
      <c r="AH1020" s="221"/>
      <c r="AI1020" s="225"/>
      <c r="AJ1020" s="221"/>
    </row>
    <row r="1021" spans="25:36" s="222" customFormat="1" x14ac:dyDescent="0.35">
      <c r="Y1021" s="221"/>
      <c r="AA1021" s="221"/>
      <c r="AB1021" s="223"/>
      <c r="AC1021" s="223"/>
      <c r="AF1021" s="224"/>
      <c r="AG1021" s="221"/>
      <c r="AH1021" s="221"/>
      <c r="AI1021" s="225"/>
      <c r="AJ1021" s="221"/>
    </row>
    <row r="1022" spans="25:36" s="222" customFormat="1" x14ac:dyDescent="0.35">
      <c r="Y1022" s="221"/>
      <c r="AA1022" s="221"/>
      <c r="AB1022" s="223"/>
      <c r="AC1022" s="223"/>
      <c r="AF1022" s="224"/>
      <c r="AG1022" s="221"/>
      <c r="AH1022" s="221"/>
      <c r="AI1022" s="225"/>
      <c r="AJ1022" s="221"/>
    </row>
    <row r="1023" spans="25:36" s="222" customFormat="1" x14ac:dyDescent="0.35">
      <c r="Y1023" s="221"/>
      <c r="AA1023" s="221"/>
      <c r="AB1023" s="223"/>
      <c r="AC1023" s="223"/>
      <c r="AF1023" s="224"/>
      <c r="AG1023" s="221"/>
      <c r="AH1023" s="221"/>
      <c r="AI1023" s="225"/>
      <c r="AJ1023" s="221"/>
    </row>
    <row r="1024" spans="25:36" s="222" customFormat="1" x14ac:dyDescent="0.35">
      <c r="Y1024" s="221"/>
      <c r="AA1024" s="221"/>
      <c r="AB1024" s="223"/>
      <c r="AC1024" s="223"/>
      <c r="AF1024" s="224"/>
      <c r="AG1024" s="221"/>
      <c r="AH1024" s="221"/>
      <c r="AI1024" s="225"/>
      <c r="AJ1024" s="221"/>
    </row>
    <row r="1025" spans="25:36" s="222" customFormat="1" x14ac:dyDescent="0.35">
      <c r="Y1025" s="221"/>
      <c r="AA1025" s="221"/>
      <c r="AB1025" s="223"/>
      <c r="AC1025" s="223"/>
      <c r="AF1025" s="224"/>
      <c r="AG1025" s="221"/>
      <c r="AH1025" s="221"/>
      <c r="AI1025" s="225"/>
      <c r="AJ1025" s="221"/>
    </row>
    <row r="1026" spans="25:36" s="222" customFormat="1" x14ac:dyDescent="0.35">
      <c r="Y1026" s="221"/>
      <c r="AA1026" s="221"/>
      <c r="AB1026" s="223"/>
      <c r="AC1026" s="223"/>
      <c r="AF1026" s="224"/>
      <c r="AG1026" s="221"/>
      <c r="AH1026" s="221"/>
      <c r="AI1026" s="225"/>
      <c r="AJ1026" s="221"/>
    </row>
    <row r="1027" spans="25:36" s="222" customFormat="1" x14ac:dyDescent="0.35">
      <c r="Y1027" s="221"/>
      <c r="AA1027" s="221"/>
      <c r="AB1027" s="223"/>
      <c r="AC1027" s="223"/>
      <c r="AF1027" s="224"/>
      <c r="AG1027" s="221"/>
      <c r="AH1027" s="221"/>
      <c r="AI1027" s="225"/>
      <c r="AJ1027" s="221"/>
    </row>
    <row r="1028" spans="25:36" s="222" customFormat="1" x14ac:dyDescent="0.35">
      <c r="Y1028" s="221"/>
      <c r="AA1028" s="221"/>
      <c r="AB1028" s="223"/>
      <c r="AC1028" s="223"/>
      <c r="AF1028" s="224"/>
      <c r="AG1028" s="221"/>
      <c r="AH1028" s="221"/>
      <c r="AI1028" s="225"/>
      <c r="AJ1028" s="221"/>
    </row>
    <row r="1029" spans="25:36" s="222" customFormat="1" x14ac:dyDescent="0.35">
      <c r="Y1029" s="221"/>
      <c r="AA1029" s="221"/>
      <c r="AB1029" s="223"/>
      <c r="AC1029" s="223"/>
      <c r="AF1029" s="224"/>
      <c r="AG1029" s="221"/>
      <c r="AH1029" s="221"/>
      <c r="AI1029" s="225"/>
      <c r="AJ1029" s="221"/>
    </row>
    <row r="1030" spans="25:36" s="222" customFormat="1" x14ac:dyDescent="0.35">
      <c r="Y1030" s="221"/>
      <c r="AA1030" s="221"/>
      <c r="AB1030" s="223"/>
      <c r="AC1030" s="223"/>
      <c r="AF1030" s="224"/>
      <c r="AG1030" s="221"/>
      <c r="AH1030" s="221"/>
      <c r="AI1030" s="225"/>
      <c r="AJ1030" s="221"/>
    </row>
    <row r="1031" spans="25:36" s="222" customFormat="1" x14ac:dyDescent="0.35">
      <c r="Y1031" s="221"/>
      <c r="AA1031" s="221"/>
      <c r="AB1031" s="223"/>
      <c r="AC1031" s="223"/>
      <c r="AF1031" s="224"/>
      <c r="AG1031" s="221"/>
      <c r="AH1031" s="221"/>
      <c r="AI1031" s="225"/>
      <c r="AJ1031" s="221"/>
    </row>
    <row r="1032" spans="25:36" s="222" customFormat="1" x14ac:dyDescent="0.35">
      <c r="Y1032" s="221"/>
      <c r="AA1032" s="221"/>
      <c r="AB1032" s="223"/>
      <c r="AC1032" s="223"/>
      <c r="AF1032" s="224"/>
      <c r="AG1032" s="221"/>
      <c r="AH1032" s="221"/>
      <c r="AI1032" s="225"/>
      <c r="AJ1032" s="221"/>
    </row>
    <row r="1033" spans="25:36" s="222" customFormat="1" x14ac:dyDescent="0.35">
      <c r="Y1033" s="221"/>
      <c r="AA1033" s="221"/>
      <c r="AB1033" s="223"/>
      <c r="AC1033" s="223"/>
      <c r="AF1033" s="224"/>
      <c r="AG1033" s="221"/>
      <c r="AH1033" s="221"/>
      <c r="AI1033" s="225"/>
      <c r="AJ1033" s="221"/>
    </row>
    <row r="1034" spans="25:36" s="222" customFormat="1" x14ac:dyDescent="0.35">
      <c r="Y1034" s="221"/>
      <c r="AA1034" s="221"/>
      <c r="AB1034" s="223"/>
      <c r="AC1034" s="223"/>
      <c r="AF1034" s="224"/>
      <c r="AG1034" s="221"/>
      <c r="AH1034" s="221"/>
      <c r="AI1034" s="225"/>
      <c r="AJ1034" s="221"/>
    </row>
    <row r="1035" spans="25:36" s="222" customFormat="1" x14ac:dyDescent="0.35">
      <c r="Y1035" s="221"/>
      <c r="AA1035" s="221"/>
      <c r="AB1035" s="223"/>
      <c r="AC1035" s="223"/>
      <c r="AF1035" s="224"/>
      <c r="AG1035" s="221"/>
      <c r="AH1035" s="221"/>
      <c r="AI1035" s="225"/>
      <c r="AJ1035" s="221"/>
    </row>
    <row r="1036" spans="25:36" s="222" customFormat="1" x14ac:dyDescent="0.35">
      <c r="Y1036" s="221"/>
      <c r="AA1036" s="221"/>
      <c r="AB1036" s="223"/>
      <c r="AC1036" s="223"/>
      <c r="AF1036" s="224"/>
      <c r="AG1036" s="221"/>
      <c r="AH1036" s="221"/>
      <c r="AI1036" s="225"/>
      <c r="AJ1036" s="221"/>
    </row>
    <row r="1037" spans="25:36" s="222" customFormat="1" x14ac:dyDescent="0.35">
      <c r="Y1037" s="221"/>
      <c r="AA1037" s="221"/>
      <c r="AB1037" s="223"/>
      <c r="AC1037" s="223"/>
      <c r="AF1037" s="224"/>
      <c r="AG1037" s="221"/>
      <c r="AH1037" s="221"/>
      <c r="AI1037" s="225"/>
      <c r="AJ1037" s="221"/>
    </row>
    <row r="1038" spans="25:36" s="222" customFormat="1" x14ac:dyDescent="0.35">
      <c r="Y1038" s="221"/>
      <c r="AA1038" s="221"/>
      <c r="AB1038" s="223"/>
      <c r="AC1038" s="223"/>
      <c r="AF1038" s="224"/>
      <c r="AG1038" s="221"/>
      <c r="AH1038" s="221"/>
      <c r="AI1038" s="225"/>
      <c r="AJ1038" s="221"/>
    </row>
    <row r="1039" spans="25:36" s="222" customFormat="1" x14ac:dyDescent="0.35">
      <c r="Y1039" s="221"/>
      <c r="AA1039" s="221"/>
      <c r="AB1039" s="223"/>
      <c r="AC1039" s="223"/>
      <c r="AF1039" s="224"/>
      <c r="AG1039" s="221"/>
      <c r="AH1039" s="221"/>
      <c r="AI1039" s="225"/>
      <c r="AJ1039" s="221"/>
    </row>
    <row r="1040" spans="25:36" s="222" customFormat="1" x14ac:dyDescent="0.35">
      <c r="Y1040" s="221"/>
      <c r="AA1040" s="221"/>
      <c r="AB1040" s="223"/>
      <c r="AC1040" s="223"/>
      <c r="AF1040" s="224"/>
      <c r="AG1040" s="221"/>
      <c r="AH1040" s="221"/>
      <c r="AI1040" s="225"/>
      <c r="AJ1040" s="221"/>
    </row>
    <row r="1041" spans="25:36" s="222" customFormat="1" x14ac:dyDescent="0.35">
      <c r="Y1041" s="221"/>
      <c r="AA1041" s="221"/>
      <c r="AB1041" s="223"/>
      <c r="AC1041" s="223"/>
      <c r="AF1041" s="224"/>
      <c r="AG1041" s="221"/>
      <c r="AH1041" s="221"/>
      <c r="AI1041" s="225"/>
      <c r="AJ1041" s="221"/>
    </row>
    <row r="1042" spans="25:36" s="222" customFormat="1" x14ac:dyDescent="0.35">
      <c r="Y1042" s="221"/>
      <c r="AA1042" s="221"/>
      <c r="AB1042" s="223"/>
      <c r="AC1042" s="223"/>
      <c r="AF1042" s="224"/>
      <c r="AG1042" s="221"/>
      <c r="AH1042" s="221"/>
      <c r="AI1042" s="225"/>
      <c r="AJ1042" s="221"/>
    </row>
    <row r="1043" spans="25:36" s="222" customFormat="1" x14ac:dyDescent="0.35">
      <c r="Y1043" s="221"/>
      <c r="AA1043" s="221"/>
      <c r="AB1043" s="223"/>
      <c r="AC1043" s="223"/>
      <c r="AF1043" s="224"/>
      <c r="AG1043" s="221"/>
      <c r="AH1043" s="221"/>
      <c r="AI1043" s="225"/>
      <c r="AJ1043" s="221"/>
    </row>
    <row r="1044" spans="25:36" s="222" customFormat="1" x14ac:dyDescent="0.35">
      <c r="Y1044" s="221"/>
      <c r="AA1044" s="221"/>
      <c r="AB1044" s="223"/>
      <c r="AC1044" s="223"/>
      <c r="AF1044" s="224"/>
      <c r="AG1044" s="221"/>
      <c r="AH1044" s="221"/>
      <c r="AI1044" s="225"/>
      <c r="AJ1044" s="221"/>
    </row>
    <row r="1045" spans="25:36" s="222" customFormat="1" x14ac:dyDescent="0.35">
      <c r="Y1045" s="221"/>
      <c r="AA1045" s="221"/>
      <c r="AB1045" s="223"/>
      <c r="AC1045" s="223"/>
      <c r="AF1045" s="224"/>
      <c r="AG1045" s="221"/>
      <c r="AH1045" s="221"/>
      <c r="AI1045" s="225"/>
      <c r="AJ1045" s="221"/>
    </row>
    <row r="1046" spans="25:36" s="222" customFormat="1" x14ac:dyDescent="0.35">
      <c r="Y1046" s="221"/>
      <c r="AA1046" s="221"/>
      <c r="AB1046" s="223"/>
      <c r="AC1046" s="223"/>
      <c r="AF1046" s="224"/>
      <c r="AG1046" s="221"/>
      <c r="AH1046" s="221"/>
      <c r="AI1046" s="225"/>
      <c r="AJ1046" s="221"/>
    </row>
    <row r="1047" spans="25:36" s="222" customFormat="1" x14ac:dyDescent="0.35">
      <c r="Y1047" s="221"/>
      <c r="AA1047" s="221"/>
      <c r="AB1047" s="223"/>
      <c r="AC1047" s="223"/>
      <c r="AF1047" s="224"/>
      <c r="AG1047" s="221"/>
      <c r="AH1047" s="221"/>
      <c r="AI1047" s="225"/>
      <c r="AJ1047" s="221"/>
    </row>
    <row r="1048" spans="25:36" s="222" customFormat="1" x14ac:dyDescent="0.35">
      <c r="Y1048" s="221"/>
      <c r="AA1048" s="221"/>
      <c r="AB1048" s="223"/>
      <c r="AC1048" s="223"/>
      <c r="AF1048" s="224"/>
      <c r="AG1048" s="221"/>
      <c r="AH1048" s="221"/>
      <c r="AI1048" s="225"/>
      <c r="AJ1048" s="221"/>
    </row>
    <row r="1049" spans="25:36" s="222" customFormat="1" x14ac:dyDescent="0.35">
      <c r="Y1049" s="221"/>
      <c r="AA1049" s="221"/>
      <c r="AB1049" s="223"/>
      <c r="AC1049" s="223"/>
      <c r="AF1049" s="224"/>
      <c r="AG1049" s="221"/>
      <c r="AH1049" s="221"/>
      <c r="AI1049" s="225"/>
      <c r="AJ1049" s="221"/>
    </row>
    <row r="1050" spans="25:36" s="222" customFormat="1" x14ac:dyDescent="0.35">
      <c r="Y1050" s="221"/>
      <c r="AA1050" s="221"/>
      <c r="AB1050" s="223"/>
      <c r="AC1050" s="223"/>
      <c r="AF1050" s="224"/>
      <c r="AG1050" s="221"/>
      <c r="AH1050" s="221"/>
      <c r="AI1050" s="225"/>
      <c r="AJ1050" s="221"/>
    </row>
    <row r="1051" spans="25:36" s="222" customFormat="1" x14ac:dyDescent="0.35">
      <c r="Y1051" s="221"/>
      <c r="AA1051" s="221"/>
      <c r="AB1051" s="223"/>
      <c r="AC1051" s="223"/>
      <c r="AF1051" s="224"/>
      <c r="AG1051" s="221"/>
      <c r="AH1051" s="221"/>
      <c r="AI1051" s="225"/>
      <c r="AJ1051" s="221"/>
    </row>
    <row r="1052" spans="25:36" s="222" customFormat="1" x14ac:dyDescent="0.35">
      <c r="Y1052" s="221"/>
      <c r="AA1052" s="221"/>
      <c r="AB1052" s="223"/>
      <c r="AC1052" s="223"/>
      <c r="AF1052" s="224"/>
      <c r="AG1052" s="221"/>
      <c r="AH1052" s="221"/>
      <c r="AI1052" s="225"/>
      <c r="AJ1052" s="221"/>
    </row>
    <row r="1053" spans="25:36" s="222" customFormat="1" x14ac:dyDescent="0.35">
      <c r="Y1053" s="221"/>
      <c r="AA1053" s="221"/>
      <c r="AB1053" s="223"/>
      <c r="AC1053" s="223"/>
      <c r="AF1053" s="224"/>
      <c r="AG1053" s="221"/>
      <c r="AH1053" s="221"/>
      <c r="AI1053" s="225"/>
      <c r="AJ1053" s="221"/>
    </row>
    <row r="1054" spans="25:36" s="222" customFormat="1" x14ac:dyDescent="0.35">
      <c r="Y1054" s="221"/>
      <c r="AA1054" s="221"/>
      <c r="AB1054" s="223"/>
      <c r="AC1054" s="223"/>
      <c r="AF1054" s="224"/>
      <c r="AG1054" s="221"/>
      <c r="AH1054" s="221"/>
      <c r="AI1054" s="225"/>
      <c r="AJ1054" s="221"/>
    </row>
    <row r="1055" spans="25:36" s="222" customFormat="1" x14ac:dyDescent="0.35">
      <c r="Y1055" s="221"/>
      <c r="AA1055" s="221"/>
      <c r="AB1055" s="223"/>
      <c r="AC1055" s="223"/>
      <c r="AF1055" s="224"/>
      <c r="AG1055" s="221"/>
      <c r="AH1055" s="221"/>
      <c r="AI1055" s="225"/>
      <c r="AJ1055" s="221"/>
    </row>
    <row r="1056" spans="25:36" s="222" customFormat="1" x14ac:dyDescent="0.35">
      <c r="Y1056" s="221"/>
      <c r="AA1056" s="221"/>
      <c r="AB1056" s="223"/>
      <c r="AC1056" s="223"/>
      <c r="AF1056" s="224"/>
      <c r="AG1056" s="221"/>
      <c r="AH1056" s="221"/>
      <c r="AI1056" s="225"/>
      <c r="AJ1056" s="221"/>
    </row>
    <row r="1057" spans="25:36" s="222" customFormat="1" x14ac:dyDescent="0.35">
      <c r="Y1057" s="221"/>
      <c r="AA1057" s="221"/>
      <c r="AB1057" s="223"/>
      <c r="AC1057" s="223"/>
      <c r="AF1057" s="224"/>
      <c r="AG1057" s="221"/>
      <c r="AH1057" s="221"/>
      <c r="AI1057" s="225"/>
      <c r="AJ1057" s="221"/>
    </row>
    <row r="1058" spans="25:36" s="222" customFormat="1" x14ac:dyDescent="0.35">
      <c r="Y1058" s="221"/>
      <c r="AA1058" s="221"/>
      <c r="AB1058" s="223"/>
      <c r="AC1058" s="223"/>
      <c r="AF1058" s="224"/>
      <c r="AG1058" s="221"/>
      <c r="AH1058" s="221"/>
      <c r="AI1058" s="225"/>
      <c r="AJ1058" s="221"/>
    </row>
    <row r="1059" spans="25:36" s="222" customFormat="1" x14ac:dyDescent="0.35">
      <c r="Y1059" s="221"/>
      <c r="AA1059" s="221"/>
      <c r="AB1059" s="223"/>
      <c r="AC1059" s="223"/>
      <c r="AF1059" s="224"/>
      <c r="AG1059" s="221"/>
      <c r="AH1059" s="221"/>
      <c r="AI1059" s="225"/>
      <c r="AJ1059" s="221"/>
    </row>
    <row r="1060" spans="25:36" s="222" customFormat="1" x14ac:dyDescent="0.35">
      <c r="Y1060" s="221"/>
      <c r="AA1060" s="221"/>
      <c r="AB1060" s="223"/>
      <c r="AC1060" s="223"/>
      <c r="AF1060" s="224"/>
      <c r="AG1060" s="221"/>
      <c r="AH1060" s="221"/>
      <c r="AI1060" s="225"/>
      <c r="AJ1060" s="221"/>
    </row>
    <row r="1061" spans="25:36" s="222" customFormat="1" x14ac:dyDescent="0.35">
      <c r="Y1061" s="221"/>
      <c r="AA1061" s="221"/>
      <c r="AB1061" s="223"/>
      <c r="AC1061" s="223"/>
      <c r="AF1061" s="224"/>
      <c r="AG1061" s="221"/>
      <c r="AH1061" s="221"/>
      <c r="AI1061" s="225"/>
      <c r="AJ1061" s="221"/>
    </row>
    <row r="1062" spans="25:36" s="222" customFormat="1" x14ac:dyDescent="0.35">
      <c r="Y1062" s="221"/>
      <c r="AA1062" s="221"/>
      <c r="AB1062" s="223"/>
      <c r="AC1062" s="223"/>
      <c r="AF1062" s="224"/>
      <c r="AG1062" s="221"/>
      <c r="AH1062" s="221"/>
      <c r="AI1062" s="225"/>
      <c r="AJ1062" s="221"/>
    </row>
    <row r="1063" spans="25:36" s="222" customFormat="1" x14ac:dyDescent="0.35">
      <c r="Y1063" s="221"/>
      <c r="AA1063" s="221"/>
      <c r="AB1063" s="223"/>
      <c r="AC1063" s="223"/>
      <c r="AF1063" s="224"/>
      <c r="AG1063" s="221"/>
      <c r="AH1063" s="221"/>
      <c r="AI1063" s="225"/>
      <c r="AJ1063" s="221"/>
    </row>
    <row r="1064" spans="25:36" s="222" customFormat="1" x14ac:dyDescent="0.35">
      <c r="Y1064" s="221"/>
      <c r="AA1064" s="221"/>
      <c r="AB1064" s="223"/>
      <c r="AC1064" s="223"/>
      <c r="AF1064" s="224"/>
      <c r="AG1064" s="221"/>
      <c r="AH1064" s="221"/>
      <c r="AI1064" s="225"/>
      <c r="AJ1064" s="221"/>
    </row>
    <row r="1065" spans="25:36" s="222" customFormat="1" x14ac:dyDescent="0.35">
      <c r="Y1065" s="221"/>
      <c r="AA1065" s="221"/>
      <c r="AB1065" s="223"/>
      <c r="AC1065" s="223"/>
      <c r="AF1065" s="224"/>
      <c r="AG1065" s="221"/>
      <c r="AH1065" s="221"/>
      <c r="AI1065" s="225"/>
      <c r="AJ1065" s="221"/>
    </row>
    <row r="1066" spans="25:36" s="222" customFormat="1" x14ac:dyDescent="0.35">
      <c r="Y1066" s="221"/>
      <c r="AA1066" s="221"/>
      <c r="AB1066" s="223"/>
      <c r="AC1066" s="223"/>
      <c r="AF1066" s="224"/>
      <c r="AG1066" s="221"/>
      <c r="AH1066" s="221"/>
      <c r="AI1066" s="225"/>
      <c r="AJ1066" s="221"/>
    </row>
    <row r="1067" spans="25:36" s="222" customFormat="1" x14ac:dyDescent="0.35">
      <c r="Y1067" s="221"/>
      <c r="AA1067" s="221"/>
      <c r="AB1067" s="223"/>
      <c r="AC1067" s="223"/>
      <c r="AF1067" s="224"/>
      <c r="AG1067" s="221"/>
      <c r="AH1067" s="221"/>
      <c r="AI1067" s="225"/>
      <c r="AJ1067" s="221"/>
    </row>
    <row r="1068" spans="25:36" s="222" customFormat="1" x14ac:dyDescent="0.35">
      <c r="Y1068" s="221"/>
      <c r="AA1068" s="221"/>
      <c r="AB1068" s="223"/>
      <c r="AC1068" s="223"/>
      <c r="AF1068" s="224"/>
      <c r="AG1068" s="221"/>
      <c r="AH1068" s="221"/>
      <c r="AI1068" s="225"/>
      <c r="AJ1068" s="221"/>
    </row>
    <row r="1069" spans="25:36" s="222" customFormat="1" x14ac:dyDescent="0.35">
      <c r="Y1069" s="221"/>
      <c r="AA1069" s="221"/>
      <c r="AB1069" s="223"/>
      <c r="AC1069" s="223"/>
      <c r="AF1069" s="224"/>
      <c r="AG1069" s="221"/>
      <c r="AH1069" s="221"/>
      <c r="AI1069" s="225"/>
      <c r="AJ1069" s="221"/>
    </row>
    <row r="1070" spans="25:36" s="222" customFormat="1" x14ac:dyDescent="0.35">
      <c r="Y1070" s="221"/>
      <c r="AA1070" s="221"/>
      <c r="AB1070" s="223"/>
      <c r="AC1070" s="223"/>
      <c r="AF1070" s="224"/>
      <c r="AG1070" s="221"/>
      <c r="AH1070" s="221"/>
      <c r="AI1070" s="225"/>
      <c r="AJ1070" s="221"/>
    </row>
    <row r="1071" spans="25:36" s="222" customFormat="1" x14ac:dyDescent="0.35">
      <c r="Y1071" s="221"/>
      <c r="AA1071" s="221"/>
      <c r="AB1071" s="223"/>
      <c r="AC1071" s="223"/>
      <c r="AF1071" s="224"/>
      <c r="AG1071" s="221"/>
      <c r="AH1071" s="221"/>
      <c r="AI1071" s="225"/>
      <c r="AJ1071" s="221"/>
    </row>
    <row r="1072" spans="25:36" s="222" customFormat="1" x14ac:dyDescent="0.35">
      <c r="Y1072" s="221"/>
      <c r="AA1072" s="221"/>
      <c r="AB1072" s="223"/>
      <c r="AC1072" s="223"/>
      <c r="AF1072" s="224"/>
      <c r="AG1072" s="221"/>
      <c r="AH1072" s="221"/>
      <c r="AI1072" s="225"/>
      <c r="AJ1072" s="221"/>
    </row>
    <row r="1073" spans="25:36" s="222" customFormat="1" x14ac:dyDescent="0.35">
      <c r="Y1073" s="221"/>
      <c r="AA1073" s="221"/>
      <c r="AB1073" s="223"/>
      <c r="AC1073" s="223"/>
      <c r="AF1073" s="224"/>
      <c r="AG1073" s="221"/>
      <c r="AH1073" s="221"/>
      <c r="AI1073" s="225"/>
      <c r="AJ1073" s="221"/>
    </row>
    <row r="1074" spans="25:36" s="222" customFormat="1" x14ac:dyDescent="0.35">
      <c r="Y1074" s="221"/>
      <c r="AA1074" s="221"/>
      <c r="AB1074" s="223"/>
      <c r="AC1074" s="223"/>
      <c r="AF1074" s="224"/>
      <c r="AG1074" s="221"/>
      <c r="AH1074" s="221"/>
      <c r="AI1074" s="225"/>
      <c r="AJ1074" s="221"/>
    </row>
    <row r="1075" spans="25:36" s="222" customFormat="1" x14ac:dyDescent="0.35">
      <c r="Y1075" s="221"/>
      <c r="AA1075" s="221"/>
      <c r="AB1075" s="223"/>
      <c r="AC1075" s="223"/>
      <c r="AF1075" s="224"/>
      <c r="AG1075" s="221"/>
      <c r="AH1075" s="221"/>
      <c r="AI1075" s="225"/>
      <c r="AJ1075" s="221"/>
    </row>
    <row r="1076" spans="25:36" s="222" customFormat="1" x14ac:dyDescent="0.35">
      <c r="Y1076" s="221"/>
      <c r="AA1076" s="221"/>
      <c r="AB1076" s="223"/>
      <c r="AC1076" s="223"/>
      <c r="AF1076" s="224"/>
      <c r="AG1076" s="221"/>
      <c r="AH1076" s="221"/>
      <c r="AI1076" s="225"/>
      <c r="AJ1076" s="221"/>
    </row>
    <row r="1077" spans="25:36" s="222" customFormat="1" x14ac:dyDescent="0.35">
      <c r="Y1077" s="221"/>
      <c r="AA1077" s="221"/>
      <c r="AB1077" s="223"/>
      <c r="AC1077" s="223"/>
      <c r="AF1077" s="224"/>
      <c r="AG1077" s="221"/>
      <c r="AH1077" s="221"/>
      <c r="AI1077" s="225"/>
      <c r="AJ1077" s="221"/>
    </row>
    <row r="1078" spans="25:36" s="222" customFormat="1" x14ac:dyDescent="0.35">
      <c r="Y1078" s="221"/>
      <c r="AA1078" s="221"/>
      <c r="AB1078" s="223"/>
      <c r="AC1078" s="223"/>
      <c r="AF1078" s="224"/>
      <c r="AG1078" s="221"/>
      <c r="AH1078" s="221"/>
      <c r="AI1078" s="225"/>
      <c r="AJ1078" s="221"/>
    </row>
    <row r="1079" spans="25:36" s="222" customFormat="1" x14ac:dyDescent="0.35">
      <c r="Y1079" s="221"/>
      <c r="AA1079" s="221"/>
      <c r="AB1079" s="223"/>
      <c r="AC1079" s="223"/>
      <c r="AF1079" s="224"/>
      <c r="AG1079" s="221"/>
      <c r="AH1079" s="221"/>
      <c r="AI1079" s="225"/>
      <c r="AJ1079" s="221"/>
    </row>
    <row r="1080" spans="25:36" s="222" customFormat="1" x14ac:dyDescent="0.35">
      <c r="Y1080" s="221"/>
      <c r="AA1080" s="221"/>
      <c r="AB1080" s="223"/>
      <c r="AC1080" s="223"/>
      <c r="AF1080" s="224"/>
      <c r="AG1080" s="221"/>
      <c r="AH1080" s="221"/>
      <c r="AI1080" s="225"/>
      <c r="AJ1080" s="221"/>
    </row>
    <row r="1081" spans="25:36" s="222" customFormat="1" x14ac:dyDescent="0.35">
      <c r="Y1081" s="221"/>
      <c r="AA1081" s="221"/>
      <c r="AB1081" s="223"/>
      <c r="AC1081" s="223"/>
      <c r="AF1081" s="224"/>
      <c r="AG1081" s="221"/>
      <c r="AH1081" s="221"/>
      <c r="AI1081" s="225"/>
      <c r="AJ1081" s="221"/>
    </row>
    <row r="1082" spans="25:36" s="222" customFormat="1" x14ac:dyDescent="0.35">
      <c r="Y1082" s="221"/>
      <c r="AA1082" s="221"/>
      <c r="AB1082" s="223"/>
      <c r="AC1082" s="223"/>
      <c r="AF1082" s="224"/>
      <c r="AG1082" s="221"/>
      <c r="AH1082" s="221"/>
      <c r="AI1082" s="225"/>
      <c r="AJ1082" s="221"/>
    </row>
    <row r="1083" spans="25:36" s="222" customFormat="1" x14ac:dyDescent="0.35">
      <c r="Y1083" s="221"/>
      <c r="AA1083" s="221"/>
      <c r="AB1083" s="223"/>
      <c r="AC1083" s="223"/>
      <c r="AF1083" s="224"/>
      <c r="AG1083" s="221"/>
      <c r="AH1083" s="221"/>
      <c r="AI1083" s="225"/>
      <c r="AJ1083" s="221"/>
    </row>
    <row r="1084" spans="25:36" s="222" customFormat="1" x14ac:dyDescent="0.35">
      <c r="Y1084" s="221"/>
      <c r="AA1084" s="221"/>
      <c r="AB1084" s="223"/>
      <c r="AC1084" s="223"/>
      <c r="AF1084" s="224"/>
      <c r="AG1084" s="221"/>
      <c r="AH1084" s="221"/>
      <c r="AI1084" s="225"/>
      <c r="AJ1084" s="221"/>
    </row>
    <row r="1085" spans="25:36" s="222" customFormat="1" x14ac:dyDescent="0.35">
      <c r="Y1085" s="221"/>
      <c r="AA1085" s="221"/>
      <c r="AB1085" s="223"/>
      <c r="AC1085" s="223"/>
      <c r="AF1085" s="224"/>
      <c r="AG1085" s="221"/>
      <c r="AH1085" s="221"/>
      <c r="AI1085" s="225"/>
      <c r="AJ1085" s="221"/>
    </row>
    <row r="1086" spans="25:36" s="222" customFormat="1" x14ac:dyDescent="0.35">
      <c r="Y1086" s="221"/>
      <c r="AA1086" s="221"/>
      <c r="AB1086" s="223"/>
      <c r="AC1086" s="223"/>
      <c r="AF1086" s="224"/>
      <c r="AG1086" s="221"/>
      <c r="AH1086" s="221"/>
      <c r="AI1086" s="225"/>
      <c r="AJ1086" s="221"/>
    </row>
    <row r="1087" spans="25:36" s="222" customFormat="1" x14ac:dyDescent="0.35">
      <c r="Y1087" s="221"/>
      <c r="AA1087" s="221"/>
      <c r="AB1087" s="223"/>
      <c r="AC1087" s="223"/>
      <c r="AF1087" s="224"/>
      <c r="AG1087" s="221"/>
      <c r="AH1087" s="221"/>
      <c r="AI1087" s="225"/>
      <c r="AJ1087" s="221"/>
    </row>
    <row r="1088" spans="25:36" s="222" customFormat="1" x14ac:dyDescent="0.35">
      <c r="Y1088" s="221"/>
      <c r="AA1088" s="221"/>
      <c r="AB1088" s="223"/>
      <c r="AC1088" s="223"/>
      <c r="AF1088" s="224"/>
      <c r="AG1088" s="221"/>
      <c r="AH1088" s="221"/>
      <c r="AI1088" s="225"/>
      <c r="AJ1088" s="221"/>
    </row>
    <row r="1089" spans="25:36" s="222" customFormat="1" x14ac:dyDescent="0.35">
      <c r="Y1089" s="221"/>
      <c r="AA1089" s="221"/>
      <c r="AB1089" s="223"/>
      <c r="AC1089" s="223"/>
      <c r="AF1089" s="224"/>
      <c r="AG1089" s="221"/>
      <c r="AH1089" s="221"/>
      <c r="AI1089" s="225"/>
      <c r="AJ1089" s="221"/>
    </row>
    <row r="1090" spans="25:36" s="222" customFormat="1" x14ac:dyDescent="0.35">
      <c r="Y1090" s="221"/>
      <c r="AA1090" s="221"/>
      <c r="AB1090" s="223"/>
      <c r="AC1090" s="223"/>
      <c r="AF1090" s="224"/>
      <c r="AG1090" s="221"/>
      <c r="AH1090" s="221"/>
      <c r="AI1090" s="225"/>
      <c r="AJ1090" s="221"/>
    </row>
    <row r="1091" spans="25:36" s="222" customFormat="1" x14ac:dyDescent="0.35">
      <c r="Y1091" s="221"/>
      <c r="AA1091" s="221"/>
      <c r="AB1091" s="223"/>
      <c r="AC1091" s="223"/>
      <c r="AF1091" s="224"/>
      <c r="AG1091" s="221"/>
      <c r="AH1091" s="221"/>
      <c r="AI1091" s="225"/>
      <c r="AJ1091" s="221"/>
    </row>
    <row r="1092" spans="25:36" s="222" customFormat="1" x14ac:dyDescent="0.35">
      <c r="Y1092" s="221"/>
      <c r="AA1092" s="221"/>
      <c r="AB1092" s="223"/>
      <c r="AC1092" s="223"/>
      <c r="AF1092" s="224"/>
      <c r="AG1092" s="221"/>
      <c r="AH1092" s="221"/>
      <c r="AI1092" s="225"/>
      <c r="AJ1092" s="221"/>
    </row>
    <row r="1093" spans="25:36" s="222" customFormat="1" x14ac:dyDescent="0.35">
      <c r="Y1093" s="221"/>
      <c r="AA1093" s="221"/>
      <c r="AB1093" s="223"/>
      <c r="AC1093" s="223"/>
      <c r="AF1093" s="224"/>
      <c r="AG1093" s="221"/>
      <c r="AH1093" s="221"/>
      <c r="AI1093" s="225"/>
      <c r="AJ1093" s="221"/>
    </row>
    <row r="1094" spans="25:36" s="222" customFormat="1" x14ac:dyDescent="0.35">
      <c r="Y1094" s="221"/>
      <c r="AA1094" s="221"/>
      <c r="AB1094" s="223"/>
      <c r="AC1094" s="223"/>
      <c r="AF1094" s="224"/>
      <c r="AG1094" s="221"/>
      <c r="AH1094" s="221"/>
      <c r="AI1094" s="225"/>
      <c r="AJ1094" s="221"/>
    </row>
    <row r="1095" spans="25:36" s="222" customFormat="1" x14ac:dyDescent="0.35">
      <c r="Y1095" s="221"/>
      <c r="AA1095" s="221"/>
      <c r="AB1095" s="223"/>
      <c r="AC1095" s="223"/>
      <c r="AF1095" s="224"/>
      <c r="AG1095" s="221"/>
      <c r="AH1095" s="221"/>
      <c r="AI1095" s="225"/>
      <c r="AJ1095" s="221"/>
    </row>
    <row r="1096" spans="25:36" s="222" customFormat="1" x14ac:dyDescent="0.35">
      <c r="Y1096" s="221"/>
      <c r="AA1096" s="221"/>
      <c r="AB1096" s="223"/>
      <c r="AC1096" s="223"/>
      <c r="AF1096" s="224"/>
      <c r="AG1096" s="221"/>
      <c r="AH1096" s="221"/>
      <c r="AI1096" s="225"/>
      <c r="AJ1096" s="221"/>
    </row>
    <row r="1097" spans="25:36" s="222" customFormat="1" x14ac:dyDescent="0.35">
      <c r="Y1097" s="221"/>
      <c r="AA1097" s="221"/>
      <c r="AB1097" s="223"/>
      <c r="AC1097" s="223"/>
      <c r="AF1097" s="224"/>
      <c r="AG1097" s="221"/>
      <c r="AH1097" s="221"/>
      <c r="AI1097" s="225"/>
      <c r="AJ1097" s="221"/>
    </row>
    <row r="1098" spans="25:36" s="222" customFormat="1" x14ac:dyDescent="0.35">
      <c r="Y1098" s="221"/>
      <c r="AA1098" s="221"/>
      <c r="AB1098" s="223"/>
      <c r="AC1098" s="223"/>
      <c r="AF1098" s="224"/>
      <c r="AG1098" s="221"/>
      <c r="AH1098" s="221"/>
      <c r="AI1098" s="225"/>
      <c r="AJ1098" s="221"/>
    </row>
    <row r="1099" spans="25:36" s="222" customFormat="1" x14ac:dyDescent="0.35">
      <c r="Y1099" s="221"/>
      <c r="AA1099" s="221"/>
      <c r="AB1099" s="223"/>
      <c r="AC1099" s="223"/>
      <c r="AF1099" s="224"/>
      <c r="AG1099" s="221"/>
      <c r="AH1099" s="221"/>
      <c r="AI1099" s="225"/>
      <c r="AJ1099" s="221"/>
    </row>
    <row r="1100" spans="25:36" s="222" customFormat="1" x14ac:dyDescent="0.35">
      <c r="Y1100" s="221"/>
      <c r="AA1100" s="221"/>
      <c r="AB1100" s="223"/>
      <c r="AC1100" s="223"/>
      <c r="AF1100" s="224"/>
      <c r="AG1100" s="221"/>
      <c r="AH1100" s="221"/>
      <c r="AI1100" s="225"/>
      <c r="AJ1100" s="221"/>
    </row>
    <row r="1101" spans="25:36" s="222" customFormat="1" x14ac:dyDescent="0.35">
      <c r="Y1101" s="221"/>
      <c r="AA1101" s="221"/>
      <c r="AB1101" s="223"/>
      <c r="AC1101" s="223"/>
      <c r="AF1101" s="224"/>
      <c r="AG1101" s="221"/>
      <c r="AH1101" s="221"/>
      <c r="AI1101" s="225"/>
      <c r="AJ1101" s="221"/>
    </row>
    <row r="1102" spans="25:36" s="222" customFormat="1" x14ac:dyDescent="0.35">
      <c r="Y1102" s="221"/>
      <c r="AA1102" s="221"/>
      <c r="AB1102" s="223"/>
      <c r="AC1102" s="223"/>
      <c r="AF1102" s="224"/>
      <c r="AG1102" s="221"/>
      <c r="AH1102" s="221"/>
      <c r="AI1102" s="225"/>
      <c r="AJ1102" s="221"/>
    </row>
    <row r="1103" spans="25:36" s="222" customFormat="1" x14ac:dyDescent="0.35">
      <c r="Y1103" s="221"/>
      <c r="AA1103" s="221"/>
      <c r="AB1103" s="223"/>
      <c r="AC1103" s="223"/>
      <c r="AF1103" s="224"/>
      <c r="AG1103" s="221"/>
      <c r="AH1103" s="221"/>
      <c r="AI1103" s="225"/>
      <c r="AJ1103" s="221"/>
    </row>
    <row r="1104" spans="25:36" s="222" customFormat="1" x14ac:dyDescent="0.35">
      <c r="Y1104" s="221"/>
      <c r="AA1104" s="221"/>
      <c r="AB1104" s="223"/>
      <c r="AC1104" s="223"/>
      <c r="AF1104" s="224"/>
      <c r="AG1104" s="221"/>
      <c r="AH1104" s="221"/>
      <c r="AI1104" s="225"/>
      <c r="AJ1104" s="221"/>
    </row>
    <row r="1105" spans="25:36" s="222" customFormat="1" x14ac:dyDescent="0.35">
      <c r="Y1105" s="221"/>
      <c r="AA1105" s="221"/>
      <c r="AB1105" s="223"/>
      <c r="AC1105" s="223"/>
      <c r="AF1105" s="224"/>
      <c r="AG1105" s="221"/>
      <c r="AH1105" s="221"/>
      <c r="AI1105" s="225"/>
      <c r="AJ1105" s="221"/>
    </row>
    <row r="1106" spans="25:36" s="222" customFormat="1" x14ac:dyDescent="0.35">
      <c r="Y1106" s="221"/>
      <c r="AA1106" s="221"/>
      <c r="AB1106" s="223"/>
      <c r="AC1106" s="223"/>
      <c r="AF1106" s="224"/>
      <c r="AG1106" s="221"/>
      <c r="AH1106" s="221"/>
      <c r="AI1106" s="225"/>
      <c r="AJ1106" s="221"/>
    </row>
    <row r="1107" spans="25:36" s="222" customFormat="1" x14ac:dyDescent="0.35">
      <c r="Y1107" s="221"/>
      <c r="AA1107" s="221"/>
      <c r="AB1107" s="223"/>
      <c r="AC1107" s="223"/>
      <c r="AF1107" s="224"/>
      <c r="AG1107" s="221"/>
      <c r="AH1107" s="221"/>
      <c r="AI1107" s="225"/>
      <c r="AJ1107" s="221"/>
    </row>
    <row r="1108" spans="25:36" s="222" customFormat="1" x14ac:dyDescent="0.35">
      <c r="Y1108" s="221"/>
      <c r="AA1108" s="221"/>
      <c r="AB1108" s="223"/>
      <c r="AC1108" s="223"/>
      <c r="AF1108" s="224"/>
      <c r="AG1108" s="221"/>
      <c r="AH1108" s="221"/>
      <c r="AI1108" s="225"/>
      <c r="AJ1108" s="221"/>
    </row>
    <row r="1109" spans="25:36" s="222" customFormat="1" x14ac:dyDescent="0.35">
      <c r="Y1109" s="221"/>
      <c r="AA1109" s="221"/>
      <c r="AB1109" s="223"/>
      <c r="AC1109" s="223"/>
      <c r="AF1109" s="224"/>
      <c r="AG1109" s="221"/>
      <c r="AH1109" s="221"/>
      <c r="AI1109" s="225"/>
      <c r="AJ1109" s="221"/>
    </row>
    <row r="1110" spans="25:36" s="222" customFormat="1" x14ac:dyDescent="0.35">
      <c r="Y1110" s="221"/>
      <c r="AA1110" s="221"/>
      <c r="AB1110" s="223"/>
      <c r="AC1110" s="223"/>
      <c r="AF1110" s="224"/>
      <c r="AG1110" s="221"/>
      <c r="AH1110" s="221"/>
      <c r="AI1110" s="225"/>
      <c r="AJ1110" s="221"/>
    </row>
    <row r="1111" spans="25:36" s="222" customFormat="1" x14ac:dyDescent="0.35">
      <c r="Y1111" s="221"/>
      <c r="AA1111" s="221"/>
      <c r="AB1111" s="223"/>
      <c r="AC1111" s="223"/>
      <c r="AF1111" s="224"/>
      <c r="AG1111" s="221"/>
      <c r="AH1111" s="221"/>
      <c r="AI1111" s="225"/>
      <c r="AJ1111" s="221"/>
    </row>
    <row r="1112" spans="25:36" s="222" customFormat="1" x14ac:dyDescent="0.35">
      <c r="Y1112" s="221"/>
      <c r="AA1112" s="221"/>
      <c r="AB1112" s="223"/>
      <c r="AC1112" s="223"/>
      <c r="AF1112" s="224"/>
      <c r="AG1112" s="221"/>
      <c r="AH1112" s="221"/>
      <c r="AI1112" s="225"/>
      <c r="AJ1112" s="221"/>
    </row>
    <row r="1113" spans="25:36" s="222" customFormat="1" x14ac:dyDescent="0.35">
      <c r="Y1113" s="221"/>
      <c r="AA1113" s="221"/>
      <c r="AB1113" s="223"/>
      <c r="AC1113" s="223"/>
      <c r="AF1113" s="224"/>
      <c r="AG1113" s="221"/>
      <c r="AH1113" s="221"/>
      <c r="AI1113" s="225"/>
      <c r="AJ1113" s="221"/>
    </row>
    <row r="1114" spans="25:36" s="222" customFormat="1" x14ac:dyDescent="0.35">
      <c r="Y1114" s="221"/>
      <c r="AA1114" s="221"/>
      <c r="AB1114" s="223"/>
      <c r="AC1114" s="223"/>
      <c r="AF1114" s="224"/>
      <c r="AG1114" s="221"/>
      <c r="AH1114" s="221"/>
      <c r="AI1114" s="225"/>
      <c r="AJ1114" s="221"/>
    </row>
    <row r="1115" spans="25:36" s="222" customFormat="1" x14ac:dyDescent="0.35">
      <c r="Y1115" s="221"/>
      <c r="AA1115" s="221"/>
      <c r="AB1115" s="223"/>
      <c r="AC1115" s="223"/>
      <c r="AF1115" s="224"/>
      <c r="AG1115" s="221"/>
      <c r="AH1115" s="221"/>
      <c r="AI1115" s="225"/>
      <c r="AJ1115" s="221"/>
    </row>
    <row r="1116" spans="25:36" s="222" customFormat="1" x14ac:dyDescent="0.35">
      <c r="Y1116" s="221"/>
      <c r="AA1116" s="221"/>
      <c r="AB1116" s="223"/>
      <c r="AC1116" s="223"/>
      <c r="AF1116" s="224"/>
      <c r="AG1116" s="221"/>
      <c r="AH1116" s="221"/>
      <c r="AI1116" s="225"/>
      <c r="AJ1116" s="221"/>
    </row>
    <row r="1117" spans="25:36" s="222" customFormat="1" x14ac:dyDescent="0.35">
      <c r="Y1117" s="221"/>
      <c r="AA1117" s="221"/>
      <c r="AB1117" s="223"/>
      <c r="AC1117" s="223"/>
      <c r="AF1117" s="224"/>
      <c r="AG1117" s="221"/>
      <c r="AH1117" s="221"/>
      <c r="AI1117" s="225"/>
      <c r="AJ1117" s="221"/>
    </row>
    <row r="1118" spans="25:36" s="222" customFormat="1" x14ac:dyDescent="0.35">
      <c r="Y1118" s="221"/>
      <c r="AA1118" s="221"/>
      <c r="AB1118" s="223"/>
      <c r="AC1118" s="223"/>
      <c r="AF1118" s="224"/>
      <c r="AG1118" s="221"/>
      <c r="AH1118" s="221"/>
      <c r="AI1118" s="225"/>
      <c r="AJ1118" s="221"/>
    </row>
    <row r="1119" spans="25:36" s="222" customFormat="1" x14ac:dyDescent="0.35">
      <c r="Y1119" s="221"/>
      <c r="AA1119" s="221"/>
      <c r="AB1119" s="223"/>
      <c r="AC1119" s="223"/>
      <c r="AF1119" s="224"/>
      <c r="AG1119" s="221"/>
      <c r="AH1119" s="221"/>
      <c r="AI1119" s="225"/>
      <c r="AJ1119" s="221"/>
    </row>
    <row r="1120" spans="25:36" s="222" customFormat="1" x14ac:dyDescent="0.35">
      <c r="Y1120" s="221"/>
      <c r="AA1120" s="221"/>
      <c r="AB1120" s="223"/>
      <c r="AC1120" s="223"/>
      <c r="AF1120" s="224"/>
      <c r="AG1120" s="221"/>
      <c r="AH1120" s="221"/>
      <c r="AI1120" s="225"/>
      <c r="AJ1120" s="221"/>
    </row>
    <row r="1121" spans="25:36" s="222" customFormat="1" x14ac:dyDescent="0.35">
      <c r="Y1121" s="221"/>
      <c r="AA1121" s="221"/>
      <c r="AB1121" s="223"/>
      <c r="AC1121" s="223"/>
      <c r="AF1121" s="224"/>
      <c r="AG1121" s="221"/>
      <c r="AH1121" s="221"/>
      <c r="AI1121" s="225"/>
      <c r="AJ1121" s="221"/>
    </row>
    <row r="1122" spans="25:36" s="222" customFormat="1" x14ac:dyDescent="0.35">
      <c r="Y1122" s="221"/>
      <c r="AA1122" s="221"/>
      <c r="AB1122" s="223"/>
      <c r="AC1122" s="223"/>
      <c r="AF1122" s="224"/>
      <c r="AG1122" s="221"/>
      <c r="AH1122" s="221"/>
      <c r="AI1122" s="225"/>
      <c r="AJ1122" s="221"/>
    </row>
    <row r="1123" spans="25:36" s="222" customFormat="1" x14ac:dyDescent="0.35">
      <c r="Y1123" s="221"/>
      <c r="AA1123" s="221"/>
      <c r="AB1123" s="223"/>
      <c r="AC1123" s="223"/>
      <c r="AF1123" s="224"/>
      <c r="AG1123" s="221"/>
      <c r="AH1123" s="221"/>
      <c r="AI1123" s="225"/>
      <c r="AJ1123" s="221"/>
    </row>
    <row r="1124" spans="25:36" s="222" customFormat="1" x14ac:dyDescent="0.35">
      <c r="Y1124" s="221"/>
      <c r="AA1124" s="221"/>
      <c r="AB1124" s="223"/>
      <c r="AC1124" s="223"/>
      <c r="AF1124" s="224"/>
      <c r="AG1124" s="221"/>
      <c r="AH1124" s="221"/>
      <c r="AI1124" s="225"/>
      <c r="AJ1124" s="221"/>
    </row>
    <row r="1125" spans="25:36" s="222" customFormat="1" x14ac:dyDescent="0.35">
      <c r="Y1125" s="221"/>
      <c r="AA1125" s="221"/>
      <c r="AB1125" s="223"/>
      <c r="AC1125" s="223"/>
      <c r="AF1125" s="224"/>
      <c r="AG1125" s="221"/>
      <c r="AH1125" s="221"/>
      <c r="AI1125" s="225"/>
      <c r="AJ1125" s="221"/>
    </row>
    <row r="1126" spans="25:36" s="222" customFormat="1" x14ac:dyDescent="0.35">
      <c r="Y1126" s="221"/>
      <c r="AA1126" s="221"/>
      <c r="AB1126" s="223"/>
      <c r="AC1126" s="223"/>
      <c r="AF1126" s="224"/>
      <c r="AG1126" s="221"/>
      <c r="AH1126" s="221"/>
      <c r="AI1126" s="225"/>
      <c r="AJ1126" s="221"/>
    </row>
    <row r="1127" spans="25:36" s="222" customFormat="1" x14ac:dyDescent="0.35">
      <c r="Y1127" s="221"/>
      <c r="AA1127" s="221"/>
      <c r="AB1127" s="223"/>
      <c r="AC1127" s="223"/>
      <c r="AF1127" s="224"/>
      <c r="AG1127" s="221"/>
      <c r="AH1127" s="221"/>
      <c r="AI1127" s="225"/>
      <c r="AJ1127" s="221"/>
    </row>
    <row r="1128" spans="25:36" s="222" customFormat="1" x14ac:dyDescent="0.35">
      <c r="Y1128" s="221"/>
      <c r="AA1128" s="221"/>
      <c r="AB1128" s="223"/>
      <c r="AC1128" s="223"/>
      <c r="AF1128" s="224"/>
      <c r="AG1128" s="221"/>
      <c r="AH1128" s="221"/>
      <c r="AI1128" s="225"/>
      <c r="AJ1128" s="221"/>
    </row>
    <row r="1129" spans="25:36" s="222" customFormat="1" x14ac:dyDescent="0.35">
      <c r="Y1129" s="221"/>
      <c r="AA1129" s="221"/>
      <c r="AB1129" s="223"/>
      <c r="AC1129" s="223"/>
      <c r="AF1129" s="224"/>
      <c r="AG1129" s="221"/>
      <c r="AH1129" s="221"/>
      <c r="AI1129" s="225"/>
      <c r="AJ1129" s="221"/>
    </row>
    <row r="1130" spans="25:36" s="222" customFormat="1" x14ac:dyDescent="0.35">
      <c r="Y1130" s="221"/>
      <c r="AA1130" s="221"/>
      <c r="AB1130" s="223"/>
      <c r="AC1130" s="223"/>
      <c r="AF1130" s="224"/>
      <c r="AG1130" s="221"/>
      <c r="AH1130" s="221"/>
      <c r="AI1130" s="225"/>
      <c r="AJ1130" s="221"/>
    </row>
    <row r="1131" spans="25:36" s="222" customFormat="1" x14ac:dyDescent="0.35">
      <c r="Y1131" s="221"/>
      <c r="AA1131" s="221"/>
      <c r="AB1131" s="223"/>
      <c r="AC1131" s="223"/>
      <c r="AF1131" s="224"/>
      <c r="AG1131" s="221"/>
      <c r="AH1131" s="221"/>
      <c r="AI1131" s="225"/>
      <c r="AJ1131" s="221"/>
    </row>
    <row r="1132" spans="25:36" s="222" customFormat="1" x14ac:dyDescent="0.35">
      <c r="Y1132" s="221"/>
      <c r="AA1132" s="221"/>
      <c r="AB1132" s="223"/>
      <c r="AC1132" s="223"/>
      <c r="AF1132" s="224"/>
      <c r="AG1132" s="221"/>
      <c r="AH1132" s="221"/>
      <c r="AI1132" s="225"/>
      <c r="AJ1132" s="221"/>
    </row>
    <row r="1133" spans="25:36" s="222" customFormat="1" x14ac:dyDescent="0.35">
      <c r="Y1133" s="221"/>
      <c r="AA1133" s="221"/>
      <c r="AB1133" s="223"/>
      <c r="AC1133" s="223"/>
      <c r="AF1133" s="224"/>
      <c r="AG1133" s="221"/>
      <c r="AH1133" s="221"/>
      <c r="AI1133" s="225"/>
      <c r="AJ1133" s="221"/>
    </row>
    <row r="1134" spans="25:36" s="222" customFormat="1" x14ac:dyDescent="0.35">
      <c r="Y1134" s="221"/>
      <c r="AA1134" s="221"/>
      <c r="AB1134" s="223"/>
      <c r="AC1134" s="223"/>
      <c r="AF1134" s="224"/>
      <c r="AG1134" s="221"/>
      <c r="AH1134" s="221"/>
      <c r="AI1134" s="225"/>
      <c r="AJ1134" s="221"/>
    </row>
    <row r="1135" spans="25:36" s="222" customFormat="1" x14ac:dyDescent="0.35">
      <c r="Y1135" s="221"/>
      <c r="AA1135" s="221"/>
      <c r="AB1135" s="223"/>
      <c r="AC1135" s="223"/>
      <c r="AF1135" s="224"/>
      <c r="AG1135" s="221"/>
      <c r="AH1135" s="221"/>
      <c r="AI1135" s="225"/>
      <c r="AJ1135" s="221"/>
    </row>
    <row r="1136" spans="25:36" s="222" customFormat="1" x14ac:dyDescent="0.35">
      <c r="Y1136" s="221"/>
      <c r="AA1136" s="221"/>
      <c r="AB1136" s="223"/>
      <c r="AC1136" s="223"/>
      <c r="AF1136" s="224"/>
      <c r="AG1136" s="221"/>
      <c r="AH1136" s="221"/>
      <c r="AI1136" s="225"/>
      <c r="AJ1136" s="221"/>
    </row>
    <row r="1137" spans="25:36" s="222" customFormat="1" x14ac:dyDescent="0.35">
      <c r="Y1137" s="221"/>
      <c r="AA1137" s="221"/>
      <c r="AB1137" s="223"/>
      <c r="AC1137" s="223"/>
      <c r="AF1137" s="224"/>
      <c r="AG1137" s="221"/>
      <c r="AH1137" s="221"/>
      <c r="AI1137" s="225"/>
      <c r="AJ1137" s="221"/>
    </row>
    <row r="1138" spans="25:36" s="222" customFormat="1" x14ac:dyDescent="0.35">
      <c r="Y1138" s="221"/>
      <c r="AA1138" s="221"/>
      <c r="AB1138" s="223"/>
      <c r="AC1138" s="223"/>
      <c r="AF1138" s="224"/>
      <c r="AG1138" s="221"/>
      <c r="AH1138" s="221"/>
      <c r="AI1138" s="225"/>
      <c r="AJ1138" s="221"/>
    </row>
    <row r="1139" spans="25:36" s="222" customFormat="1" x14ac:dyDescent="0.35">
      <c r="Y1139" s="221"/>
      <c r="AA1139" s="221"/>
      <c r="AB1139" s="223"/>
      <c r="AC1139" s="223"/>
      <c r="AF1139" s="224"/>
      <c r="AG1139" s="221"/>
      <c r="AH1139" s="221"/>
      <c r="AI1139" s="225"/>
      <c r="AJ1139" s="221"/>
    </row>
    <row r="1140" spans="25:36" s="222" customFormat="1" x14ac:dyDescent="0.35">
      <c r="Y1140" s="221"/>
      <c r="AA1140" s="221"/>
      <c r="AB1140" s="223"/>
      <c r="AC1140" s="223"/>
      <c r="AF1140" s="224"/>
      <c r="AG1140" s="221"/>
      <c r="AH1140" s="221"/>
      <c r="AI1140" s="225"/>
      <c r="AJ1140" s="221"/>
    </row>
    <row r="1141" spans="25:36" s="222" customFormat="1" x14ac:dyDescent="0.35">
      <c r="Y1141" s="221"/>
      <c r="AA1141" s="221"/>
      <c r="AB1141" s="223"/>
      <c r="AC1141" s="223"/>
      <c r="AF1141" s="224"/>
      <c r="AG1141" s="221"/>
      <c r="AH1141" s="221"/>
      <c r="AI1141" s="225"/>
      <c r="AJ1141" s="221"/>
    </row>
    <row r="1142" spans="25:36" s="222" customFormat="1" x14ac:dyDescent="0.35">
      <c r="Y1142" s="221"/>
      <c r="AA1142" s="221"/>
      <c r="AB1142" s="223"/>
      <c r="AC1142" s="223"/>
      <c r="AF1142" s="224"/>
      <c r="AG1142" s="221"/>
      <c r="AH1142" s="221"/>
      <c r="AI1142" s="225"/>
      <c r="AJ1142" s="221"/>
    </row>
    <row r="1143" spans="25:36" s="222" customFormat="1" x14ac:dyDescent="0.35">
      <c r="Y1143" s="221"/>
      <c r="AA1143" s="221"/>
      <c r="AB1143" s="223"/>
      <c r="AC1143" s="223"/>
      <c r="AF1143" s="224"/>
      <c r="AG1143" s="221"/>
      <c r="AH1143" s="221"/>
      <c r="AI1143" s="225"/>
      <c r="AJ1143" s="221"/>
    </row>
    <row r="1144" spans="25:36" s="222" customFormat="1" x14ac:dyDescent="0.35">
      <c r="Y1144" s="221"/>
      <c r="AA1144" s="221"/>
      <c r="AB1144" s="223"/>
      <c r="AC1144" s="223"/>
      <c r="AF1144" s="224"/>
      <c r="AG1144" s="221"/>
      <c r="AH1144" s="221"/>
      <c r="AI1144" s="225"/>
      <c r="AJ1144" s="221"/>
    </row>
    <row r="1145" spans="25:36" s="222" customFormat="1" x14ac:dyDescent="0.35">
      <c r="Y1145" s="221"/>
      <c r="AA1145" s="221"/>
      <c r="AB1145" s="223"/>
      <c r="AC1145" s="223"/>
      <c r="AF1145" s="224"/>
      <c r="AG1145" s="221"/>
      <c r="AH1145" s="221"/>
      <c r="AI1145" s="225"/>
      <c r="AJ1145" s="221"/>
    </row>
    <row r="1146" spans="25:36" s="222" customFormat="1" x14ac:dyDescent="0.35">
      <c r="Y1146" s="221"/>
      <c r="AA1146" s="221"/>
      <c r="AB1146" s="223"/>
      <c r="AC1146" s="223"/>
      <c r="AF1146" s="224"/>
      <c r="AG1146" s="221"/>
      <c r="AH1146" s="221"/>
      <c r="AI1146" s="225"/>
      <c r="AJ1146" s="221"/>
    </row>
    <row r="1147" spans="25:36" s="222" customFormat="1" x14ac:dyDescent="0.35">
      <c r="Y1147" s="221"/>
      <c r="AA1147" s="221"/>
      <c r="AB1147" s="223"/>
      <c r="AC1147" s="223"/>
      <c r="AF1147" s="224"/>
      <c r="AG1147" s="221"/>
      <c r="AH1147" s="221"/>
      <c r="AI1147" s="225"/>
      <c r="AJ1147" s="221"/>
    </row>
    <row r="1148" spans="25:36" s="222" customFormat="1" x14ac:dyDescent="0.35">
      <c r="Y1148" s="221"/>
      <c r="AA1148" s="221"/>
      <c r="AB1148" s="223"/>
      <c r="AC1148" s="223"/>
      <c r="AF1148" s="224"/>
      <c r="AG1148" s="221"/>
      <c r="AH1148" s="221"/>
      <c r="AI1148" s="225"/>
      <c r="AJ1148" s="221"/>
    </row>
    <row r="1149" spans="25:36" s="222" customFormat="1" x14ac:dyDescent="0.35">
      <c r="Y1149" s="221"/>
      <c r="AA1149" s="221"/>
      <c r="AB1149" s="223"/>
      <c r="AC1149" s="223"/>
      <c r="AF1149" s="224"/>
      <c r="AG1149" s="221"/>
      <c r="AH1149" s="221"/>
      <c r="AI1149" s="225"/>
      <c r="AJ1149" s="221"/>
    </row>
    <row r="1150" spans="25:36" s="222" customFormat="1" x14ac:dyDescent="0.35">
      <c r="Y1150" s="221"/>
      <c r="AA1150" s="221"/>
      <c r="AB1150" s="223"/>
      <c r="AC1150" s="223"/>
      <c r="AF1150" s="224"/>
      <c r="AG1150" s="221"/>
      <c r="AH1150" s="221"/>
      <c r="AI1150" s="225"/>
      <c r="AJ1150" s="221"/>
    </row>
    <row r="1151" spans="25:36" s="222" customFormat="1" x14ac:dyDescent="0.35">
      <c r="Y1151" s="221"/>
      <c r="AA1151" s="221"/>
      <c r="AB1151" s="223"/>
      <c r="AC1151" s="223"/>
      <c r="AF1151" s="224"/>
      <c r="AG1151" s="221"/>
      <c r="AH1151" s="221"/>
      <c r="AI1151" s="225"/>
      <c r="AJ1151" s="221"/>
    </row>
    <row r="1152" spans="25:36" s="222" customFormat="1" x14ac:dyDescent="0.35">
      <c r="Y1152" s="221"/>
      <c r="AA1152" s="221"/>
      <c r="AB1152" s="223"/>
      <c r="AC1152" s="223"/>
      <c r="AF1152" s="224"/>
      <c r="AG1152" s="221"/>
      <c r="AH1152" s="221"/>
      <c r="AI1152" s="225"/>
      <c r="AJ1152" s="221"/>
    </row>
    <row r="1153" spans="25:36" s="222" customFormat="1" x14ac:dyDescent="0.35">
      <c r="Y1153" s="221"/>
      <c r="AA1153" s="221"/>
      <c r="AB1153" s="223"/>
      <c r="AC1153" s="223"/>
      <c r="AF1153" s="224"/>
      <c r="AG1153" s="221"/>
      <c r="AH1153" s="221"/>
      <c r="AI1153" s="225"/>
      <c r="AJ1153" s="221"/>
    </row>
    <row r="1154" spans="25:36" s="222" customFormat="1" x14ac:dyDescent="0.35">
      <c r="Y1154" s="221"/>
      <c r="AA1154" s="221"/>
      <c r="AB1154" s="223"/>
      <c r="AC1154" s="223"/>
      <c r="AF1154" s="224"/>
      <c r="AG1154" s="221"/>
      <c r="AH1154" s="221"/>
      <c r="AI1154" s="225"/>
      <c r="AJ1154" s="221"/>
    </row>
    <row r="1155" spans="25:36" s="222" customFormat="1" x14ac:dyDescent="0.35">
      <c r="Y1155" s="221"/>
      <c r="AA1155" s="221"/>
      <c r="AB1155" s="223"/>
      <c r="AC1155" s="223"/>
      <c r="AF1155" s="224"/>
      <c r="AG1155" s="221"/>
      <c r="AH1155" s="221"/>
      <c r="AI1155" s="225"/>
      <c r="AJ1155" s="221"/>
    </row>
    <row r="1156" spans="25:36" s="222" customFormat="1" x14ac:dyDescent="0.35">
      <c r="Y1156" s="221"/>
      <c r="AA1156" s="221"/>
      <c r="AB1156" s="223"/>
      <c r="AC1156" s="223"/>
      <c r="AF1156" s="224"/>
      <c r="AG1156" s="221"/>
      <c r="AH1156" s="221"/>
      <c r="AI1156" s="225"/>
      <c r="AJ1156" s="221"/>
    </row>
    <row r="1157" spans="25:36" s="222" customFormat="1" x14ac:dyDescent="0.35">
      <c r="Y1157" s="221"/>
      <c r="AA1157" s="221"/>
      <c r="AB1157" s="223"/>
      <c r="AC1157" s="223"/>
      <c r="AF1157" s="224"/>
      <c r="AG1157" s="221"/>
      <c r="AH1157" s="221"/>
      <c r="AI1157" s="225"/>
      <c r="AJ1157" s="221"/>
    </row>
    <row r="1158" spans="25:36" s="222" customFormat="1" x14ac:dyDescent="0.35">
      <c r="Y1158" s="221"/>
      <c r="AA1158" s="221"/>
      <c r="AB1158" s="223"/>
      <c r="AC1158" s="223"/>
      <c r="AF1158" s="224"/>
      <c r="AG1158" s="221"/>
      <c r="AH1158" s="221"/>
      <c r="AI1158" s="225"/>
      <c r="AJ1158" s="221"/>
    </row>
    <row r="1159" spans="25:36" s="222" customFormat="1" x14ac:dyDescent="0.35">
      <c r="Y1159" s="221"/>
      <c r="AA1159" s="221"/>
      <c r="AB1159" s="223"/>
      <c r="AC1159" s="223"/>
      <c r="AF1159" s="224"/>
      <c r="AG1159" s="221"/>
      <c r="AH1159" s="221"/>
      <c r="AI1159" s="225"/>
      <c r="AJ1159" s="221"/>
    </row>
    <row r="1160" spans="25:36" s="222" customFormat="1" x14ac:dyDescent="0.35">
      <c r="Y1160" s="221"/>
      <c r="AA1160" s="221"/>
      <c r="AB1160" s="223"/>
      <c r="AC1160" s="223"/>
      <c r="AF1160" s="224"/>
      <c r="AG1160" s="221"/>
      <c r="AH1160" s="221"/>
      <c r="AI1160" s="225"/>
      <c r="AJ1160" s="221"/>
    </row>
    <row r="1161" spans="25:36" s="222" customFormat="1" x14ac:dyDescent="0.35">
      <c r="Y1161" s="221"/>
      <c r="AA1161" s="221"/>
      <c r="AB1161" s="223"/>
      <c r="AC1161" s="223"/>
      <c r="AF1161" s="224"/>
      <c r="AG1161" s="221"/>
      <c r="AH1161" s="221"/>
      <c r="AI1161" s="225"/>
      <c r="AJ1161" s="221"/>
    </row>
    <row r="1162" spans="25:36" s="222" customFormat="1" x14ac:dyDescent="0.35">
      <c r="Y1162" s="221"/>
      <c r="AA1162" s="221"/>
      <c r="AB1162" s="223"/>
      <c r="AC1162" s="223"/>
      <c r="AF1162" s="224"/>
      <c r="AG1162" s="221"/>
      <c r="AH1162" s="221"/>
      <c r="AI1162" s="225"/>
      <c r="AJ1162" s="221"/>
    </row>
    <row r="1163" spans="25:36" s="222" customFormat="1" x14ac:dyDescent="0.35">
      <c r="Y1163" s="221"/>
      <c r="AA1163" s="221"/>
      <c r="AB1163" s="223"/>
      <c r="AC1163" s="223"/>
      <c r="AF1163" s="224"/>
      <c r="AG1163" s="221"/>
      <c r="AH1163" s="221"/>
      <c r="AI1163" s="225"/>
      <c r="AJ1163" s="221"/>
    </row>
    <row r="1164" spans="25:36" s="222" customFormat="1" x14ac:dyDescent="0.35">
      <c r="Y1164" s="221"/>
      <c r="AA1164" s="221"/>
      <c r="AB1164" s="223"/>
      <c r="AC1164" s="223"/>
      <c r="AF1164" s="224"/>
      <c r="AG1164" s="221"/>
      <c r="AH1164" s="221"/>
      <c r="AI1164" s="225"/>
      <c r="AJ1164" s="221"/>
    </row>
    <row r="1165" spans="25:36" s="222" customFormat="1" x14ac:dyDescent="0.35">
      <c r="Y1165" s="221"/>
      <c r="AA1165" s="221"/>
      <c r="AB1165" s="223"/>
      <c r="AC1165" s="223"/>
      <c r="AF1165" s="224"/>
      <c r="AG1165" s="221"/>
      <c r="AH1165" s="221"/>
      <c r="AI1165" s="225"/>
      <c r="AJ1165" s="221"/>
    </row>
    <row r="1166" spans="25:36" s="222" customFormat="1" x14ac:dyDescent="0.35">
      <c r="Y1166" s="221"/>
      <c r="AA1166" s="221"/>
      <c r="AB1166" s="223"/>
      <c r="AC1166" s="223"/>
      <c r="AF1166" s="224"/>
      <c r="AG1166" s="221"/>
      <c r="AH1166" s="221"/>
      <c r="AI1166" s="225"/>
      <c r="AJ1166" s="221"/>
    </row>
    <row r="1167" spans="25:36" s="222" customFormat="1" x14ac:dyDescent="0.35">
      <c r="Y1167" s="221"/>
      <c r="AA1167" s="221"/>
      <c r="AB1167" s="223"/>
      <c r="AC1167" s="223"/>
      <c r="AF1167" s="224"/>
      <c r="AG1167" s="221"/>
      <c r="AH1167" s="221"/>
      <c r="AI1167" s="225"/>
      <c r="AJ1167" s="221"/>
    </row>
    <row r="1168" spans="25:36" s="222" customFormat="1" x14ac:dyDescent="0.35">
      <c r="Y1168" s="221"/>
      <c r="AA1168" s="221"/>
      <c r="AB1168" s="223"/>
      <c r="AC1168" s="223"/>
      <c r="AF1168" s="224"/>
      <c r="AG1168" s="221"/>
      <c r="AH1168" s="221"/>
      <c r="AI1168" s="225"/>
      <c r="AJ1168" s="221"/>
    </row>
    <row r="1169" spans="25:36" s="222" customFormat="1" x14ac:dyDescent="0.35">
      <c r="Y1169" s="221"/>
      <c r="AA1169" s="221"/>
      <c r="AB1169" s="223"/>
      <c r="AC1169" s="223"/>
      <c r="AF1169" s="224"/>
      <c r="AG1169" s="221"/>
      <c r="AH1169" s="221"/>
      <c r="AI1169" s="225"/>
      <c r="AJ1169" s="221"/>
    </row>
    <row r="1170" spans="25:36" s="222" customFormat="1" x14ac:dyDescent="0.35">
      <c r="Y1170" s="221"/>
      <c r="AA1170" s="221"/>
      <c r="AB1170" s="223"/>
      <c r="AC1170" s="223"/>
      <c r="AF1170" s="224"/>
      <c r="AG1170" s="221"/>
      <c r="AH1170" s="221"/>
      <c r="AI1170" s="225"/>
      <c r="AJ1170" s="221"/>
    </row>
    <row r="1171" spans="25:36" s="222" customFormat="1" x14ac:dyDescent="0.35">
      <c r="Y1171" s="221"/>
      <c r="AA1171" s="221"/>
      <c r="AB1171" s="223"/>
      <c r="AC1171" s="223"/>
      <c r="AF1171" s="224"/>
      <c r="AG1171" s="221"/>
      <c r="AH1171" s="221"/>
      <c r="AI1171" s="225"/>
      <c r="AJ1171" s="221"/>
    </row>
    <row r="1172" spans="25:36" s="222" customFormat="1" x14ac:dyDescent="0.35">
      <c r="Y1172" s="221"/>
      <c r="AA1172" s="221"/>
      <c r="AB1172" s="223"/>
      <c r="AC1172" s="223"/>
      <c r="AF1172" s="224"/>
      <c r="AG1172" s="221"/>
      <c r="AH1172" s="221"/>
      <c r="AI1172" s="225"/>
      <c r="AJ1172" s="221"/>
    </row>
    <row r="1173" spans="25:36" s="222" customFormat="1" x14ac:dyDescent="0.35">
      <c r="Y1173" s="221"/>
      <c r="AA1173" s="221"/>
      <c r="AB1173" s="223"/>
      <c r="AC1173" s="223"/>
      <c r="AF1173" s="224"/>
      <c r="AG1173" s="221"/>
      <c r="AH1173" s="221"/>
      <c r="AI1173" s="225"/>
      <c r="AJ1173" s="221"/>
    </row>
    <row r="1174" spans="25:36" s="222" customFormat="1" x14ac:dyDescent="0.35">
      <c r="Y1174" s="221"/>
      <c r="AA1174" s="221"/>
      <c r="AB1174" s="223"/>
      <c r="AC1174" s="223"/>
      <c r="AF1174" s="224"/>
      <c r="AG1174" s="221"/>
      <c r="AH1174" s="221"/>
      <c r="AI1174" s="225"/>
      <c r="AJ1174" s="221"/>
    </row>
    <row r="1175" spans="25:36" s="222" customFormat="1" x14ac:dyDescent="0.35">
      <c r="Y1175" s="221"/>
      <c r="AA1175" s="221"/>
      <c r="AB1175" s="223"/>
      <c r="AC1175" s="223"/>
      <c r="AF1175" s="224"/>
      <c r="AG1175" s="221"/>
      <c r="AH1175" s="221"/>
      <c r="AI1175" s="225"/>
      <c r="AJ1175" s="221"/>
    </row>
    <row r="1176" spans="25:36" s="222" customFormat="1" x14ac:dyDescent="0.35">
      <c r="Y1176" s="221"/>
      <c r="AA1176" s="221"/>
      <c r="AB1176" s="223"/>
      <c r="AC1176" s="223"/>
      <c r="AF1176" s="224"/>
      <c r="AG1176" s="221"/>
      <c r="AH1176" s="221"/>
      <c r="AI1176" s="225"/>
      <c r="AJ1176" s="221"/>
    </row>
    <row r="1177" spans="25:36" s="222" customFormat="1" x14ac:dyDescent="0.35">
      <c r="Y1177" s="221"/>
      <c r="AA1177" s="221"/>
      <c r="AB1177" s="223"/>
      <c r="AC1177" s="223"/>
      <c r="AF1177" s="224"/>
      <c r="AG1177" s="221"/>
      <c r="AH1177" s="221"/>
      <c r="AI1177" s="225"/>
      <c r="AJ1177" s="221"/>
    </row>
    <row r="1178" spans="25:36" s="222" customFormat="1" x14ac:dyDescent="0.35">
      <c r="Y1178" s="221"/>
      <c r="AA1178" s="221"/>
      <c r="AB1178" s="223"/>
      <c r="AC1178" s="223"/>
      <c r="AF1178" s="224"/>
      <c r="AG1178" s="221"/>
      <c r="AH1178" s="221"/>
      <c r="AI1178" s="225"/>
      <c r="AJ1178" s="221"/>
    </row>
    <row r="1179" spans="25:36" s="222" customFormat="1" x14ac:dyDescent="0.35">
      <c r="Y1179" s="221"/>
      <c r="AA1179" s="221"/>
      <c r="AB1179" s="223"/>
      <c r="AC1179" s="223"/>
      <c r="AF1179" s="224"/>
      <c r="AG1179" s="221"/>
      <c r="AH1179" s="221"/>
      <c r="AI1179" s="225"/>
      <c r="AJ1179" s="221"/>
    </row>
    <row r="1180" spans="25:36" s="222" customFormat="1" x14ac:dyDescent="0.35">
      <c r="Y1180" s="221"/>
      <c r="AA1180" s="221"/>
      <c r="AB1180" s="223"/>
      <c r="AC1180" s="223"/>
      <c r="AF1180" s="224"/>
      <c r="AG1180" s="221"/>
      <c r="AH1180" s="221"/>
      <c r="AI1180" s="225"/>
      <c r="AJ1180" s="221"/>
    </row>
    <row r="1181" spans="25:36" s="222" customFormat="1" x14ac:dyDescent="0.35">
      <c r="Y1181" s="221"/>
      <c r="AA1181" s="221"/>
      <c r="AB1181" s="223"/>
      <c r="AC1181" s="223"/>
      <c r="AF1181" s="224"/>
      <c r="AG1181" s="221"/>
      <c r="AH1181" s="221"/>
      <c r="AI1181" s="225"/>
      <c r="AJ1181" s="221"/>
    </row>
    <row r="1182" spans="25:36" s="222" customFormat="1" x14ac:dyDescent="0.35">
      <c r="Y1182" s="221"/>
      <c r="AA1182" s="221"/>
      <c r="AB1182" s="223"/>
      <c r="AC1182" s="223"/>
      <c r="AF1182" s="224"/>
      <c r="AG1182" s="221"/>
      <c r="AH1182" s="221"/>
      <c r="AI1182" s="225"/>
      <c r="AJ1182" s="221"/>
    </row>
    <row r="1183" spans="25:36" s="222" customFormat="1" x14ac:dyDescent="0.35">
      <c r="Y1183" s="221"/>
      <c r="AA1183" s="221"/>
      <c r="AB1183" s="223"/>
      <c r="AC1183" s="223"/>
      <c r="AF1183" s="224"/>
      <c r="AG1183" s="221"/>
      <c r="AH1183" s="221"/>
      <c r="AI1183" s="225"/>
      <c r="AJ1183" s="221"/>
    </row>
    <row r="1184" spans="25:36" s="222" customFormat="1" x14ac:dyDescent="0.35">
      <c r="Y1184" s="221"/>
      <c r="AA1184" s="221"/>
      <c r="AB1184" s="223"/>
      <c r="AC1184" s="223"/>
      <c r="AF1184" s="224"/>
      <c r="AG1184" s="221"/>
      <c r="AH1184" s="221"/>
      <c r="AI1184" s="225"/>
      <c r="AJ1184" s="221"/>
    </row>
    <row r="1185" spans="25:36" s="222" customFormat="1" x14ac:dyDescent="0.35">
      <c r="Y1185" s="221"/>
      <c r="AA1185" s="221"/>
      <c r="AB1185" s="223"/>
      <c r="AC1185" s="223"/>
      <c r="AF1185" s="224"/>
      <c r="AG1185" s="221"/>
      <c r="AH1185" s="221"/>
      <c r="AI1185" s="225"/>
      <c r="AJ1185" s="221"/>
    </row>
    <row r="1186" spans="25:36" s="222" customFormat="1" x14ac:dyDescent="0.35">
      <c r="Y1186" s="221"/>
      <c r="AA1186" s="221"/>
      <c r="AB1186" s="223"/>
      <c r="AC1186" s="223"/>
      <c r="AF1186" s="224"/>
      <c r="AG1186" s="221"/>
      <c r="AH1186" s="221"/>
      <c r="AI1186" s="225"/>
      <c r="AJ1186" s="221"/>
    </row>
    <row r="1187" spans="25:36" s="222" customFormat="1" x14ac:dyDescent="0.35">
      <c r="Y1187" s="221"/>
      <c r="AA1187" s="221"/>
      <c r="AB1187" s="223"/>
      <c r="AC1187" s="223"/>
      <c r="AF1187" s="224"/>
      <c r="AG1187" s="221"/>
      <c r="AH1187" s="221"/>
      <c r="AI1187" s="225"/>
      <c r="AJ1187" s="221"/>
    </row>
    <row r="1188" spans="25:36" s="222" customFormat="1" x14ac:dyDescent="0.35">
      <c r="Y1188" s="221"/>
      <c r="AA1188" s="221"/>
      <c r="AB1188" s="223"/>
      <c r="AC1188" s="223"/>
      <c r="AF1188" s="224"/>
      <c r="AG1188" s="221"/>
      <c r="AH1188" s="221"/>
      <c r="AI1188" s="225"/>
      <c r="AJ1188" s="221"/>
    </row>
    <row r="1189" spans="25:36" s="222" customFormat="1" x14ac:dyDescent="0.35">
      <c r="Y1189" s="221"/>
      <c r="AA1189" s="221"/>
      <c r="AB1189" s="223"/>
      <c r="AC1189" s="223"/>
      <c r="AF1189" s="224"/>
      <c r="AG1189" s="221"/>
      <c r="AH1189" s="221"/>
      <c r="AI1189" s="225"/>
      <c r="AJ1189" s="221"/>
    </row>
    <row r="1190" spans="25:36" s="222" customFormat="1" x14ac:dyDescent="0.35">
      <c r="Y1190" s="221"/>
      <c r="AA1190" s="221"/>
      <c r="AB1190" s="223"/>
      <c r="AC1190" s="223"/>
      <c r="AF1190" s="224"/>
      <c r="AG1190" s="221"/>
      <c r="AH1190" s="221"/>
      <c r="AI1190" s="225"/>
      <c r="AJ1190" s="221"/>
    </row>
    <row r="1191" spans="25:36" s="222" customFormat="1" x14ac:dyDescent="0.35">
      <c r="Y1191" s="221"/>
      <c r="AA1191" s="221"/>
      <c r="AB1191" s="223"/>
      <c r="AC1191" s="223"/>
      <c r="AF1191" s="224"/>
      <c r="AG1191" s="221"/>
      <c r="AH1191" s="221"/>
      <c r="AI1191" s="225"/>
      <c r="AJ1191" s="221"/>
    </row>
    <row r="1192" spans="25:36" s="222" customFormat="1" x14ac:dyDescent="0.35">
      <c r="Y1192" s="221"/>
      <c r="AA1192" s="221"/>
      <c r="AB1192" s="223"/>
      <c r="AC1192" s="223"/>
      <c r="AF1192" s="224"/>
      <c r="AG1192" s="221"/>
      <c r="AH1192" s="221"/>
      <c r="AI1192" s="225"/>
      <c r="AJ1192" s="221"/>
    </row>
    <row r="1193" spans="25:36" s="222" customFormat="1" x14ac:dyDescent="0.35">
      <c r="Y1193" s="221"/>
      <c r="AA1193" s="221"/>
      <c r="AB1193" s="223"/>
      <c r="AC1193" s="223"/>
      <c r="AF1193" s="224"/>
      <c r="AG1193" s="221"/>
      <c r="AH1193" s="221"/>
      <c r="AI1193" s="225"/>
      <c r="AJ1193" s="221"/>
    </row>
    <row r="1194" spans="25:36" s="222" customFormat="1" x14ac:dyDescent="0.35">
      <c r="Y1194" s="221"/>
      <c r="AA1194" s="221"/>
      <c r="AB1194" s="223"/>
      <c r="AC1194" s="223"/>
      <c r="AF1194" s="224"/>
      <c r="AG1194" s="221"/>
      <c r="AH1194" s="221"/>
      <c r="AI1194" s="225"/>
      <c r="AJ1194" s="221"/>
    </row>
    <row r="1195" spans="25:36" s="222" customFormat="1" x14ac:dyDescent="0.35">
      <c r="Y1195" s="221"/>
      <c r="AA1195" s="221"/>
      <c r="AB1195" s="223"/>
      <c r="AC1195" s="223"/>
      <c r="AF1195" s="224"/>
      <c r="AG1195" s="221"/>
      <c r="AH1195" s="221"/>
      <c r="AI1195" s="225"/>
      <c r="AJ1195" s="221"/>
    </row>
    <row r="1196" spans="25:36" s="222" customFormat="1" x14ac:dyDescent="0.35">
      <c r="Y1196" s="221"/>
      <c r="AA1196" s="221"/>
      <c r="AB1196" s="223"/>
      <c r="AC1196" s="223"/>
      <c r="AF1196" s="224"/>
      <c r="AG1196" s="221"/>
      <c r="AH1196" s="221"/>
      <c r="AI1196" s="225"/>
      <c r="AJ1196" s="221"/>
    </row>
    <row r="1197" spans="25:36" s="222" customFormat="1" x14ac:dyDescent="0.35">
      <c r="Y1197" s="221"/>
      <c r="AA1197" s="221"/>
      <c r="AB1197" s="223"/>
      <c r="AC1197" s="223"/>
      <c r="AF1197" s="224"/>
      <c r="AG1197" s="221"/>
      <c r="AH1197" s="221"/>
      <c r="AI1197" s="225"/>
      <c r="AJ1197" s="221"/>
    </row>
    <row r="1198" spans="25:36" s="222" customFormat="1" x14ac:dyDescent="0.35">
      <c r="Y1198" s="221"/>
      <c r="AA1198" s="221"/>
      <c r="AB1198" s="223"/>
      <c r="AC1198" s="223"/>
      <c r="AF1198" s="224"/>
      <c r="AG1198" s="221"/>
      <c r="AH1198" s="221"/>
      <c r="AI1198" s="225"/>
      <c r="AJ1198" s="221"/>
    </row>
    <row r="1199" spans="25:36" s="222" customFormat="1" x14ac:dyDescent="0.35">
      <c r="Y1199" s="221"/>
      <c r="AA1199" s="221"/>
      <c r="AB1199" s="223"/>
      <c r="AC1199" s="223"/>
      <c r="AF1199" s="224"/>
      <c r="AG1199" s="221"/>
      <c r="AH1199" s="221"/>
      <c r="AI1199" s="225"/>
      <c r="AJ1199" s="221"/>
    </row>
    <row r="1200" spans="25:36" s="222" customFormat="1" x14ac:dyDescent="0.35">
      <c r="Y1200" s="221"/>
      <c r="AA1200" s="221"/>
      <c r="AB1200" s="223"/>
      <c r="AC1200" s="223"/>
      <c r="AF1200" s="224"/>
      <c r="AG1200" s="221"/>
      <c r="AH1200" s="221"/>
      <c r="AI1200" s="225"/>
      <c r="AJ1200" s="221"/>
    </row>
    <row r="1201" spans="25:36" s="222" customFormat="1" x14ac:dyDescent="0.35">
      <c r="Y1201" s="221"/>
      <c r="AA1201" s="221"/>
      <c r="AB1201" s="223"/>
      <c r="AC1201" s="223"/>
      <c r="AF1201" s="224"/>
      <c r="AG1201" s="221"/>
      <c r="AH1201" s="221"/>
      <c r="AI1201" s="225"/>
      <c r="AJ1201" s="221"/>
    </row>
    <row r="1202" spans="25:36" s="222" customFormat="1" x14ac:dyDescent="0.35">
      <c r="Y1202" s="221"/>
      <c r="AA1202" s="221"/>
      <c r="AB1202" s="223"/>
      <c r="AC1202" s="223"/>
      <c r="AF1202" s="224"/>
      <c r="AG1202" s="221"/>
      <c r="AH1202" s="221"/>
      <c r="AI1202" s="225"/>
      <c r="AJ1202" s="221"/>
    </row>
    <row r="1203" spans="25:36" s="222" customFormat="1" x14ac:dyDescent="0.35">
      <c r="Y1203" s="221"/>
      <c r="AA1203" s="221"/>
      <c r="AB1203" s="223"/>
      <c r="AC1203" s="223"/>
      <c r="AF1203" s="224"/>
      <c r="AG1203" s="221"/>
      <c r="AH1203" s="221"/>
      <c r="AI1203" s="225"/>
      <c r="AJ1203" s="221"/>
    </row>
    <row r="1204" spans="25:36" s="222" customFormat="1" x14ac:dyDescent="0.35">
      <c r="Y1204" s="221"/>
      <c r="AA1204" s="221"/>
      <c r="AB1204" s="223"/>
      <c r="AC1204" s="223"/>
      <c r="AF1204" s="224"/>
      <c r="AG1204" s="221"/>
      <c r="AH1204" s="221"/>
      <c r="AI1204" s="225"/>
      <c r="AJ1204" s="221"/>
    </row>
    <row r="1205" spans="25:36" s="222" customFormat="1" x14ac:dyDescent="0.35">
      <c r="Y1205" s="221"/>
      <c r="AA1205" s="221"/>
      <c r="AB1205" s="223"/>
      <c r="AC1205" s="223"/>
      <c r="AF1205" s="224"/>
      <c r="AG1205" s="221"/>
      <c r="AH1205" s="221"/>
      <c r="AI1205" s="225"/>
      <c r="AJ1205" s="221"/>
    </row>
    <row r="1206" spans="25:36" s="222" customFormat="1" x14ac:dyDescent="0.35">
      <c r="Y1206" s="221"/>
      <c r="AA1206" s="221"/>
      <c r="AB1206" s="223"/>
      <c r="AC1206" s="223"/>
      <c r="AF1206" s="224"/>
      <c r="AG1206" s="221"/>
      <c r="AH1206" s="221"/>
      <c r="AI1206" s="225"/>
      <c r="AJ1206" s="221"/>
    </row>
    <row r="1207" spans="25:36" s="222" customFormat="1" x14ac:dyDescent="0.35">
      <c r="Y1207" s="221"/>
      <c r="AA1207" s="221"/>
      <c r="AB1207" s="223"/>
      <c r="AC1207" s="223"/>
      <c r="AF1207" s="224"/>
      <c r="AG1207" s="221"/>
      <c r="AH1207" s="221"/>
      <c r="AI1207" s="225"/>
      <c r="AJ1207" s="221"/>
    </row>
    <row r="1208" spans="25:36" s="222" customFormat="1" x14ac:dyDescent="0.35">
      <c r="Y1208" s="221"/>
      <c r="AA1208" s="221"/>
      <c r="AB1208" s="223"/>
      <c r="AC1208" s="223"/>
      <c r="AF1208" s="224"/>
      <c r="AG1208" s="221"/>
      <c r="AH1208" s="221"/>
      <c r="AI1208" s="225"/>
      <c r="AJ1208" s="221"/>
    </row>
    <row r="1209" spans="25:36" s="222" customFormat="1" x14ac:dyDescent="0.35">
      <c r="Y1209" s="221"/>
      <c r="AA1209" s="221"/>
      <c r="AB1209" s="223"/>
      <c r="AC1209" s="223"/>
      <c r="AF1209" s="224"/>
      <c r="AG1209" s="221"/>
      <c r="AH1209" s="221"/>
      <c r="AI1209" s="225"/>
      <c r="AJ1209" s="221"/>
    </row>
    <row r="1210" spans="25:36" s="222" customFormat="1" x14ac:dyDescent="0.35">
      <c r="Y1210" s="221"/>
      <c r="AA1210" s="221"/>
      <c r="AB1210" s="223"/>
      <c r="AC1210" s="223"/>
      <c r="AF1210" s="224"/>
      <c r="AG1210" s="221"/>
      <c r="AH1210" s="221"/>
      <c r="AI1210" s="225"/>
      <c r="AJ1210" s="221"/>
    </row>
    <row r="1211" spans="25:36" s="222" customFormat="1" x14ac:dyDescent="0.35">
      <c r="Y1211" s="221"/>
      <c r="AA1211" s="221"/>
      <c r="AB1211" s="223"/>
      <c r="AC1211" s="223"/>
      <c r="AF1211" s="224"/>
      <c r="AG1211" s="221"/>
      <c r="AH1211" s="221"/>
      <c r="AI1211" s="225"/>
      <c r="AJ1211" s="221"/>
    </row>
    <row r="1212" spans="25:36" s="222" customFormat="1" x14ac:dyDescent="0.35">
      <c r="Y1212" s="221"/>
      <c r="AA1212" s="221"/>
      <c r="AB1212" s="223"/>
      <c r="AC1212" s="223"/>
      <c r="AF1212" s="224"/>
      <c r="AG1212" s="221"/>
      <c r="AH1212" s="221"/>
      <c r="AI1212" s="225"/>
      <c r="AJ1212" s="221"/>
    </row>
    <row r="1213" spans="25:36" s="222" customFormat="1" x14ac:dyDescent="0.35">
      <c r="Y1213" s="221"/>
      <c r="AA1213" s="221"/>
      <c r="AB1213" s="223"/>
      <c r="AC1213" s="223"/>
      <c r="AF1213" s="224"/>
      <c r="AG1213" s="221"/>
      <c r="AH1213" s="221"/>
      <c r="AI1213" s="225"/>
      <c r="AJ1213" s="221"/>
    </row>
    <row r="1214" spans="25:36" s="222" customFormat="1" x14ac:dyDescent="0.35">
      <c r="Y1214" s="221"/>
      <c r="AA1214" s="221"/>
      <c r="AB1214" s="223"/>
      <c r="AC1214" s="223"/>
      <c r="AF1214" s="224"/>
      <c r="AG1214" s="221"/>
      <c r="AH1214" s="221"/>
      <c r="AI1214" s="225"/>
      <c r="AJ1214" s="221"/>
    </row>
    <row r="1215" spans="25:36" s="222" customFormat="1" x14ac:dyDescent="0.35">
      <c r="Y1215" s="221"/>
      <c r="AA1215" s="221"/>
      <c r="AB1215" s="223"/>
      <c r="AC1215" s="223"/>
      <c r="AF1215" s="224"/>
      <c r="AG1215" s="221"/>
      <c r="AH1215" s="221"/>
      <c r="AI1215" s="225"/>
      <c r="AJ1215" s="221"/>
    </row>
    <row r="1216" spans="25:36" s="222" customFormat="1" x14ac:dyDescent="0.35">
      <c r="Y1216" s="221"/>
      <c r="AA1216" s="221"/>
      <c r="AB1216" s="223"/>
      <c r="AC1216" s="223"/>
      <c r="AF1216" s="224"/>
      <c r="AG1216" s="221"/>
      <c r="AH1216" s="221"/>
      <c r="AI1216" s="225"/>
      <c r="AJ1216" s="221"/>
    </row>
    <row r="1217" spans="25:36" s="222" customFormat="1" x14ac:dyDescent="0.35">
      <c r="Y1217" s="221"/>
      <c r="AA1217" s="221"/>
      <c r="AB1217" s="223"/>
      <c r="AC1217" s="223"/>
      <c r="AF1217" s="224"/>
      <c r="AG1217" s="221"/>
      <c r="AH1217" s="221"/>
      <c r="AI1217" s="225"/>
      <c r="AJ1217" s="221"/>
    </row>
    <row r="1218" spans="25:36" s="222" customFormat="1" x14ac:dyDescent="0.35">
      <c r="Y1218" s="221"/>
      <c r="AA1218" s="221"/>
      <c r="AB1218" s="223"/>
      <c r="AC1218" s="223"/>
      <c r="AF1218" s="224"/>
      <c r="AG1218" s="221"/>
      <c r="AH1218" s="221"/>
      <c r="AI1218" s="225"/>
      <c r="AJ1218" s="221"/>
    </row>
    <row r="1219" spans="25:36" s="222" customFormat="1" x14ac:dyDescent="0.35">
      <c r="Y1219" s="221"/>
      <c r="AA1219" s="221"/>
      <c r="AB1219" s="223"/>
      <c r="AC1219" s="223"/>
      <c r="AF1219" s="224"/>
      <c r="AG1219" s="221"/>
      <c r="AH1219" s="221"/>
      <c r="AI1219" s="225"/>
      <c r="AJ1219" s="221"/>
    </row>
    <row r="1220" spans="25:36" s="222" customFormat="1" x14ac:dyDescent="0.35">
      <c r="Y1220" s="221"/>
      <c r="AA1220" s="221"/>
      <c r="AB1220" s="223"/>
      <c r="AC1220" s="223"/>
      <c r="AF1220" s="224"/>
      <c r="AG1220" s="221"/>
      <c r="AH1220" s="221"/>
      <c r="AI1220" s="225"/>
      <c r="AJ1220" s="221"/>
    </row>
    <row r="1221" spans="25:36" s="222" customFormat="1" x14ac:dyDescent="0.35">
      <c r="Y1221" s="221"/>
      <c r="AA1221" s="221"/>
      <c r="AB1221" s="223"/>
      <c r="AC1221" s="223"/>
      <c r="AF1221" s="224"/>
      <c r="AG1221" s="221"/>
      <c r="AH1221" s="221"/>
      <c r="AI1221" s="225"/>
      <c r="AJ1221" s="221"/>
    </row>
    <row r="1222" spans="25:36" s="222" customFormat="1" x14ac:dyDescent="0.35">
      <c r="Y1222" s="221"/>
      <c r="AA1222" s="221"/>
      <c r="AB1222" s="223"/>
      <c r="AC1222" s="223"/>
      <c r="AF1222" s="224"/>
      <c r="AG1222" s="221"/>
      <c r="AH1222" s="221"/>
      <c r="AI1222" s="225"/>
      <c r="AJ1222" s="221"/>
    </row>
    <row r="1223" spans="25:36" s="222" customFormat="1" x14ac:dyDescent="0.35">
      <c r="Y1223" s="221"/>
      <c r="AA1223" s="221"/>
      <c r="AB1223" s="223"/>
      <c r="AC1223" s="223"/>
      <c r="AF1223" s="224"/>
      <c r="AG1223" s="221"/>
      <c r="AH1223" s="221"/>
      <c r="AI1223" s="225"/>
      <c r="AJ1223" s="221"/>
    </row>
    <row r="1224" spans="25:36" s="222" customFormat="1" x14ac:dyDescent="0.35">
      <c r="Y1224" s="221"/>
      <c r="AA1224" s="221"/>
      <c r="AB1224" s="223"/>
      <c r="AC1224" s="223"/>
      <c r="AF1224" s="224"/>
      <c r="AG1224" s="221"/>
      <c r="AH1224" s="221"/>
      <c r="AI1224" s="225"/>
      <c r="AJ1224" s="221"/>
    </row>
    <row r="1225" spans="25:36" s="222" customFormat="1" x14ac:dyDescent="0.35">
      <c r="Y1225" s="221"/>
      <c r="AA1225" s="221"/>
      <c r="AB1225" s="223"/>
      <c r="AC1225" s="223"/>
      <c r="AF1225" s="224"/>
      <c r="AG1225" s="221"/>
      <c r="AH1225" s="221"/>
      <c r="AI1225" s="225"/>
      <c r="AJ1225" s="221"/>
    </row>
    <row r="1226" spans="25:36" s="222" customFormat="1" x14ac:dyDescent="0.35">
      <c r="Y1226" s="221"/>
      <c r="AA1226" s="221"/>
      <c r="AB1226" s="223"/>
      <c r="AC1226" s="223"/>
      <c r="AF1226" s="224"/>
      <c r="AG1226" s="221"/>
      <c r="AH1226" s="221"/>
      <c r="AI1226" s="225"/>
      <c r="AJ1226" s="221"/>
    </row>
    <row r="1227" spans="25:36" s="222" customFormat="1" x14ac:dyDescent="0.35">
      <c r="Y1227" s="221"/>
      <c r="AA1227" s="221"/>
      <c r="AB1227" s="223"/>
      <c r="AC1227" s="223"/>
      <c r="AF1227" s="224"/>
      <c r="AG1227" s="221"/>
      <c r="AH1227" s="221"/>
      <c r="AI1227" s="225"/>
      <c r="AJ1227" s="221"/>
    </row>
    <row r="1228" spans="25:36" s="222" customFormat="1" x14ac:dyDescent="0.35">
      <c r="Y1228" s="221"/>
      <c r="AA1228" s="221"/>
      <c r="AB1228" s="223"/>
      <c r="AC1228" s="223"/>
      <c r="AF1228" s="224"/>
      <c r="AG1228" s="221"/>
      <c r="AH1228" s="221"/>
      <c r="AI1228" s="225"/>
      <c r="AJ1228" s="221"/>
    </row>
    <row r="1229" spans="25:36" s="222" customFormat="1" x14ac:dyDescent="0.35">
      <c r="Y1229" s="221"/>
      <c r="AA1229" s="221"/>
      <c r="AB1229" s="223"/>
      <c r="AC1229" s="223"/>
      <c r="AF1229" s="224"/>
      <c r="AG1229" s="221"/>
      <c r="AH1229" s="221"/>
      <c r="AI1229" s="225"/>
      <c r="AJ1229" s="221"/>
    </row>
    <row r="1230" spans="25:36" s="222" customFormat="1" x14ac:dyDescent="0.35">
      <c r="Y1230" s="221"/>
      <c r="AA1230" s="221"/>
      <c r="AB1230" s="223"/>
      <c r="AC1230" s="223"/>
      <c r="AF1230" s="224"/>
      <c r="AG1230" s="221"/>
      <c r="AH1230" s="221"/>
      <c r="AI1230" s="225"/>
      <c r="AJ1230" s="221"/>
    </row>
    <row r="1231" spans="25:36" s="222" customFormat="1" x14ac:dyDescent="0.35">
      <c r="Y1231" s="221"/>
      <c r="AA1231" s="221"/>
      <c r="AB1231" s="223"/>
      <c r="AC1231" s="223"/>
      <c r="AF1231" s="224"/>
      <c r="AG1231" s="221"/>
      <c r="AH1231" s="221"/>
      <c r="AI1231" s="225"/>
      <c r="AJ1231" s="221"/>
    </row>
    <row r="1232" spans="25:36" s="222" customFormat="1" x14ac:dyDescent="0.35">
      <c r="Y1232" s="221"/>
      <c r="AA1232" s="221"/>
      <c r="AB1232" s="223"/>
      <c r="AC1232" s="223"/>
      <c r="AF1232" s="224"/>
      <c r="AG1232" s="221"/>
      <c r="AH1232" s="221"/>
      <c r="AI1232" s="225"/>
      <c r="AJ1232" s="221"/>
    </row>
    <row r="1233" spans="25:36" s="222" customFormat="1" x14ac:dyDescent="0.35">
      <c r="Y1233" s="221"/>
      <c r="AA1233" s="221"/>
      <c r="AB1233" s="223"/>
      <c r="AC1233" s="223"/>
      <c r="AF1233" s="224"/>
      <c r="AG1233" s="221"/>
      <c r="AH1233" s="221"/>
      <c r="AI1233" s="225"/>
      <c r="AJ1233" s="221"/>
    </row>
    <row r="1234" spans="25:36" s="222" customFormat="1" x14ac:dyDescent="0.35">
      <c r="Y1234" s="221"/>
      <c r="AA1234" s="221"/>
      <c r="AB1234" s="223"/>
      <c r="AC1234" s="223"/>
      <c r="AF1234" s="224"/>
      <c r="AG1234" s="221"/>
      <c r="AH1234" s="221"/>
      <c r="AI1234" s="225"/>
      <c r="AJ1234" s="221"/>
    </row>
    <row r="1235" spans="25:36" s="222" customFormat="1" x14ac:dyDescent="0.35">
      <c r="Y1235" s="221"/>
      <c r="AA1235" s="221"/>
      <c r="AB1235" s="223"/>
      <c r="AC1235" s="223"/>
      <c r="AF1235" s="224"/>
      <c r="AG1235" s="221"/>
      <c r="AH1235" s="221"/>
      <c r="AI1235" s="225"/>
      <c r="AJ1235" s="221"/>
    </row>
    <row r="1236" spans="25:36" s="222" customFormat="1" x14ac:dyDescent="0.35">
      <c r="Y1236" s="221"/>
      <c r="AA1236" s="221"/>
      <c r="AB1236" s="223"/>
      <c r="AC1236" s="223"/>
      <c r="AF1236" s="224"/>
      <c r="AG1236" s="221"/>
      <c r="AH1236" s="221"/>
      <c r="AI1236" s="225"/>
      <c r="AJ1236" s="221"/>
    </row>
    <row r="1237" spans="25:36" s="222" customFormat="1" x14ac:dyDescent="0.35">
      <c r="Y1237" s="221"/>
      <c r="AA1237" s="221"/>
      <c r="AB1237" s="223"/>
      <c r="AC1237" s="223"/>
      <c r="AF1237" s="224"/>
      <c r="AG1237" s="221"/>
      <c r="AH1237" s="221"/>
      <c r="AI1237" s="225"/>
      <c r="AJ1237" s="221"/>
    </row>
    <row r="1238" spans="25:36" s="222" customFormat="1" x14ac:dyDescent="0.35">
      <c r="Y1238" s="221"/>
      <c r="AA1238" s="221"/>
      <c r="AB1238" s="223"/>
      <c r="AC1238" s="223"/>
      <c r="AF1238" s="224"/>
      <c r="AG1238" s="221"/>
      <c r="AH1238" s="221"/>
      <c r="AI1238" s="225"/>
      <c r="AJ1238" s="221"/>
    </row>
    <row r="1239" spans="25:36" s="222" customFormat="1" x14ac:dyDescent="0.35">
      <c r="Y1239" s="221"/>
      <c r="AA1239" s="221"/>
      <c r="AB1239" s="223"/>
      <c r="AC1239" s="223"/>
      <c r="AF1239" s="224"/>
      <c r="AG1239" s="221"/>
      <c r="AH1239" s="221"/>
      <c r="AI1239" s="225"/>
      <c r="AJ1239" s="221"/>
    </row>
    <row r="1240" spans="25:36" s="222" customFormat="1" x14ac:dyDescent="0.35">
      <c r="Y1240" s="221"/>
      <c r="AA1240" s="221"/>
      <c r="AB1240" s="223"/>
      <c r="AC1240" s="223"/>
      <c r="AF1240" s="224"/>
      <c r="AG1240" s="221"/>
      <c r="AH1240" s="221"/>
      <c r="AI1240" s="225"/>
      <c r="AJ1240" s="221"/>
    </row>
    <row r="1241" spans="25:36" s="222" customFormat="1" x14ac:dyDescent="0.35">
      <c r="Y1241" s="221"/>
      <c r="AA1241" s="221"/>
      <c r="AB1241" s="223"/>
      <c r="AC1241" s="223"/>
      <c r="AF1241" s="224"/>
      <c r="AG1241" s="221"/>
      <c r="AH1241" s="221"/>
      <c r="AI1241" s="225"/>
      <c r="AJ1241" s="221"/>
    </row>
    <row r="1242" spans="25:36" s="222" customFormat="1" x14ac:dyDescent="0.35">
      <c r="Y1242" s="221"/>
      <c r="AA1242" s="221"/>
      <c r="AB1242" s="223"/>
      <c r="AC1242" s="223"/>
      <c r="AF1242" s="224"/>
      <c r="AG1242" s="221"/>
      <c r="AH1242" s="221"/>
      <c r="AI1242" s="225"/>
      <c r="AJ1242" s="221"/>
    </row>
    <row r="1243" spans="25:36" s="222" customFormat="1" x14ac:dyDescent="0.35">
      <c r="Y1243" s="221"/>
      <c r="AA1243" s="221"/>
      <c r="AB1243" s="223"/>
      <c r="AC1243" s="223"/>
      <c r="AF1243" s="224"/>
      <c r="AG1243" s="221"/>
      <c r="AH1243" s="221"/>
      <c r="AI1243" s="225"/>
      <c r="AJ1243" s="221"/>
    </row>
    <row r="1244" spans="25:36" s="222" customFormat="1" x14ac:dyDescent="0.35">
      <c r="Y1244" s="221"/>
      <c r="AA1244" s="221"/>
      <c r="AB1244" s="223"/>
      <c r="AC1244" s="223"/>
      <c r="AF1244" s="224"/>
      <c r="AG1244" s="221"/>
      <c r="AH1244" s="221"/>
      <c r="AI1244" s="225"/>
      <c r="AJ1244" s="221"/>
    </row>
    <row r="1245" spans="25:36" s="222" customFormat="1" x14ac:dyDescent="0.35">
      <c r="Y1245" s="221"/>
      <c r="AA1245" s="221"/>
      <c r="AB1245" s="223"/>
      <c r="AC1245" s="223"/>
      <c r="AF1245" s="224"/>
      <c r="AG1245" s="221"/>
      <c r="AH1245" s="221"/>
      <c r="AI1245" s="225"/>
      <c r="AJ1245" s="221"/>
    </row>
    <row r="1246" spans="25:36" s="222" customFormat="1" x14ac:dyDescent="0.35">
      <c r="Y1246" s="221"/>
      <c r="AA1246" s="221"/>
      <c r="AB1246" s="223"/>
      <c r="AC1246" s="223"/>
      <c r="AF1246" s="224"/>
      <c r="AG1246" s="221"/>
      <c r="AH1246" s="221"/>
      <c r="AI1246" s="225"/>
      <c r="AJ1246" s="221"/>
    </row>
    <row r="1247" spans="25:36" s="222" customFormat="1" x14ac:dyDescent="0.35">
      <c r="Y1247" s="221"/>
      <c r="AA1247" s="221"/>
      <c r="AB1247" s="223"/>
      <c r="AC1247" s="223"/>
      <c r="AF1247" s="224"/>
      <c r="AG1247" s="221"/>
      <c r="AH1247" s="221"/>
      <c r="AI1247" s="225"/>
      <c r="AJ1247" s="221"/>
    </row>
    <row r="1248" spans="25:36" s="222" customFormat="1" x14ac:dyDescent="0.35">
      <c r="Y1248" s="221"/>
      <c r="AA1248" s="221"/>
      <c r="AB1248" s="223"/>
      <c r="AC1248" s="223"/>
      <c r="AF1248" s="224"/>
      <c r="AG1248" s="221"/>
      <c r="AH1248" s="221"/>
      <c r="AI1248" s="225"/>
      <c r="AJ1248" s="221"/>
    </row>
    <row r="1249" spans="25:36" s="222" customFormat="1" x14ac:dyDescent="0.35">
      <c r="Y1249" s="221"/>
      <c r="AA1249" s="221"/>
      <c r="AB1249" s="223"/>
      <c r="AC1249" s="223"/>
      <c r="AF1249" s="224"/>
      <c r="AG1249" s="221"/>
      <c r="AH1249" s="221"/>
      <c r="AI1249" s="225"/>
      <c r="AJ1249" s="221"/>
    </row>
    <row r="1250" spans="25:36" s="222" customFormat="1" x14ac:dyDescent="0.35">
      <c r="Y1250" s="221"/>
      <c r="AA1250" s="221"/>
      <c r="AB1250" s="223"/>
      <c r="AC1250" s="223"/>
      <c r="AF1250" s="224"/>
      <c r="AG1250" s="221"/>
      <c r="AH1250" s="221"/>
      <c r="AI1250" s="225"/>
      <c r="AJ1250" s="221"/>
    </row>
    <row r="1251" spans="25:36" s="222" customFormat="1" x14ac:dyDescent="0.35">
      <c r="Y1251" s="221"/>
      <c r="AA1251" s="221"/>
      <c r="AB1251" s="223"/>
      <c r="AC1251" s="223"/>
      <c r="AF1251" s="224"/>
      <c r="AG1251" s="221"/>
      <c r="AH1251" s="221"/>
      <c r="AI1251" s="225"/>
      <c r="AJ1251" s="221"/>
    </row>
    <row r="1252" spans="25:36" s="222" customFormat="1" x14ac:dyDescent="0.35">
      <c r="Y1252" s="221"/>
      <c r="AA1252" s="221"/>
      <c r="AB1252" s="223"/>
      <c r="AC1252" s="223"/>
      <c r="AF1252" s="224"/>
      <c r="AG1252" s="221"/>
      <c r="AH1252" s="221"/>
      <c r="AI1252" s="225"/>
      <c r="AJ1252" s="221"/>
    </row>
    <row r="1253" spans="25:36" s="222" customFormat="1" x14ac:dyDescent="0.35">
      <c r="Y1253" s="221"/>
      <c r="AA1253" s="221"/>
      <c r="AB1253" s="223"/>
      <c r="AC1253" s="223"/>
      <c r="AF1253" s="224"/>
      <c r="AG1253" s="221"/>
      <c r="AH1253" s="221"/>
      <c r="AI1253" s="225"/>
      <c r="AJ1253" s="221"/>
    </row>
    <row r="1254" spans="25:36" s="222" customFormat="1" x14ac:dyDescent="0.35">
      <c r="Y1254" s="221"/>
      <c r="AA1254" s="221"/>
      <c r="AB1254" s="223"/>
      <c r="AC1254" s="223"/>
      <c r="AF1254" s="224"/>
      <c r="AG1254" s="221"/>
      <c r="AH1254" s="221"/>
      <c r="AI1254" s="225"/>
      <c r="AJ1254" s="221"/>
    </row>
    <row r="1255" spans="25:36" s="222" customFormat="1" x14ac:dyDescent="0.35">
      <c r="Y1255" s="221"/>
      <c r="AA1255" s="221"/>
      <c r="AB1255" s="223"/>
      <c r="AC1255" s="223"/>
      <c r="AF1255" s="224"/>
      <c r="AG1255" s="221"/>
      <c r="AH1255" s="221"/>
      <c r="AI1255" s="225"/>
      <c r="AJ1255" s="221"/>
    </row>
    <row r="1256" spans="25:36" s="222" customFormat="1" x14ac:dyDescent="0.35">
      <c r="Y1256" s="221"/>
      <c r="AA1256" s="221"/>
      <c r="AB1256" s="223"/>
      <c r="AC1256" s="223"/>
      <c r="AF1256" s="224"/>
      <c r="AG1256" s="221"/>
      <c r="AH1256" s="221"/>
      <c r="AI1256" s="225"/>
      <c r="AJ1256" s="221"/>
    </row>
    <row r="1257" spans="25:36" s="222" customFormat="1" x14ac:dyDescent="0.35">
      <c r="Y1257" s="221"/>
      <c r="AA1257" s="221"/>
      <c r="AB1257" s="223"/>
      <c r="AC1257" s="223"/>
      <c r="AF1257" s="224"/>
      <c r="AG1257" s="221"/>
      <c r="AH1257" s="221"/>
      <c r="AI1257" s="225"/>
      <c r="AJ1257" s="221"/>
    </row>
    <row r="1258" spans="25:36" s="222" customFormat="1" x14ac:dyDescent="0.35">
      <c r="Y1258" s="221"/>
      <c r="AA1258" s="221"/>
      <c r="AB1258" s="223"/>
      <c r="AC1258" s="223"/>
      <c r="AF1258" s="224"/>
      <c r="AG1258" s="221"/>
      <c r="AH1258" s="221"/>
      <c r="AI1258" s="225"/>
      <c r="AJ1258" s="221"/>
    </row>
    <row r="1259" spans="25:36" s="222" customFormat="1" x14ac:dyDescent="0.35">
      <c r="Y1259" s="221"/>
      <c r="AA1259" s="221"/>
      <c r="AB1259" s="223"/>
      <c r="AC1259" s="223"/>
      <c r="AF1259" s="224"/>
      <c r="AG1259" s="221"/>
      <c r="AH1259" s="221"/>
      <c r="AI1259" s="225"/>
      <c r="AJ1259" s="221"/>
    </row>
    <row r="1260" spans="25:36" s="222" customFormat="1" x14ac:dyDescent="0.35">
      <c r="Y1260" s="221"/>
      <c r="AA1260" s="221"/>
      <c r="AB1260" s="223"/>
      <c r="AC1260" s="223"/>
      <c r="AF1260" s="224"/>
      <c r="AG1260" s="221"/>
      <c r="AH1260" s="221"/>
      <c r="AI1260" s="225"/>
      <c r="AJ1260" s="221"/>
    </row>
    <row r="1261" spans="25:36" s="222" customFormat="1" x14ac:dyDescent="0.35">
      <c r="Y1261" s="221"/>
      <c r="AA1261" s="221"/>
      <c r="AB1261" s="223"/>
      <c r="AC1261" s="223"/>
      <c r="AF1261" s="224"/>
      <c r="AG1261" s="221"/>
      <c r="AH1261" s="221"/>
      <c r="AI1261" s="225"/>
      <c r="AJ1261" s="221"/>
    </row>
    <row r="1262" spans="25:36" s="222" customFormat="1" x14ac:dyDescent="0.35">
      <c r="Y1262" s="221"/>
      <c r="AA1262" s="221"/>
      <c r="AB1262" s="223"/>
      <c r="AC1262" s="223"/>
      <c r="AF1262" s="224"/>
      <c r="AG1262" s="221"/>
      <c r="AH1262" s="221"/>
      <c r="AI1262" s="225"/>
      <c r="AJ1262" s="221"/>
    </row>
    <row r="1263" spans="25:36" s="222" customFormat="1" x14ac:dyDescent="0.35">
      <c r="Y1263" s="221"/>
      <c r="AA1263" s="221"/>
      <c r="AB1263" s="223"/>
      <c r="AC1263" s="223"/>
      <c r="AF1263" s="224"/>
      <c r="AG1263" s="221"/>
      <c r="AH1263" s="221"/>
      <c r="AI1263" s="225"/>
      <c r="AJ1263" s="221"/>
    </row>
    <row r="1264" spans="25:36" s="222" customFormat="1" x14ac:dyDescent="0.35">
      <c r="Y1264" s="221"/>
      <c r="AA1264" s="221"/>
      <c r="AB1264" s="223"/>
      <c r="AC1264" s="223"/>
      <c r="AF1264" s="224"/>
      <c r="AG1264" s="221"/>
      <c r="AH1264" s="221"/>
      <c r="AI1264" s="225"/>
      <c r="AJ1264" s="221"/>
    </row>
    <row r="1265" spans="25:36" s="222" customFormat="1" x14ac:dyDescent="0.35">
      <c r="Y1265" s="221"/>
      <c r="AA1265" s="221"/>
      <c r="AB1265" s="223"/>
      <c r="AC1265" s="223"/>
      <c r="AF1265" s="224"/>
      <c r="AG1265" s="221"/>
      <c r="AH1265" s="221"/>
      <c r="AI1265" s="225"/>
      <c r="AJ1265" s="221"/>
    </row>
    <row r="1266" spans="25:36" s="222" customFormat="1" x14ac:dyDescent="0.35">
      <c r="Y1266" s="221"/>
      <c r="AA1266" s="221"/>
      <c r="AB1266" s="223"/>
      <c r="AC1266" s="223"/>
      <c r="AF1266" s="224"/>
      <c r="AG1266" s="221"/>
      <c r="AH1266" s="221"/>
      <c r="AI1266" s="225"/>
      <c r="AJ1266" s="221"/>
    </row>
    <row r="1267" spans="25:36" s="222" customFormat="1" x14ac:dyDescent="0.35">
      <c r="Y1267" s="221"/>
      <c r="AA1267" s="221"/>
      <c r="AB1267" s="223"/>
      <c r="AC1267" s="223"/>
      <c r="AF1267" s="224"/>
      <c r="AG1267" s="221"/>
      <c r="AH1267" s="221"/>
      <c r="AI1267" s="225"/>
      <c r="AJ1267" s="221"/>
    </row>
    <row r="1268" spans="25:36" s="222" customFormat="1" x14ac:dyDescent="0.35">
      <c r="Y1268" s="221"/>
      <c r="AA1268" s="221"/>
      <c r="AB1268" s="223"/>
      <c r="AC1268" s="223"/>
      <c r="AF1268" s="224"/>
      <c r="AG1268" s="221"/>
      <c r="AH1268" s="221"/>
      <c r="AI1268" s="225"/>
      <c r="AJ1268" s="221"/>
    </row>
    <row r="1269" spans="25:36" s="222" customFormat="1" x14ac:dyDescent="0.35">
      <c r="Y1269" s="221"/>
      <c r="AA1269" s="221"/>
      <c r="AB1269" s="223"/>
      <c r="AC1269" s="223"/>
      <c r="AF1269" s="224"/>
      <c r="AG1269" s="221"/>
      <c r="AH1269" s="221"/>
      <c r="AI1269" s="225"/>
      <c r="AJ1269" s="221"/>
    </row>
    <row r="1270" spans="25:36" s="222" customFormat="1" x14ac:dyDescent="0.35">
      <c r="Y1270" s="221"/>
      <c r="AA1270" s="221"/>
      <c r="AB1270" s="223"/>
      <c r="AC1270" s="223"/>
      <c r="AF1270" s="224"/>
      <c r="AG1270" s="221"/>
      <c r="AH1270" s="221"/>
      <c r="AI1270" s="225"/>
      <c r="AJ1270" s="221"/>
    </row>
    <row r="1271" spans="25:36" s="222" customFormat="1" x14ac:dyDescent="0.35">
      <c r="Y1271" s="221"/>
      <c r="AA1271" s="221"/>
      <c r="AB1271" s="223"/>
      <c r="AC1271" s="223"/>
      <c r="AF1271" s="224"/>
      <c r="AG1271" s="221"/>
      <c r="AH1271" s="221"/>
      <c r="AI1271" s="225"/>
      <c r="AJ1271" s="221"/>
    </row>
    <row r="1272" spans="25:36" s="222" customFormat="1" x14ac:dyDescent="0.35">
      <c r="Y1272" s="221"/>
      <c r="AA1272" s="221"/>
      <c r="AB1272" s="223"/>
      <c r="AC1272" s="223"/>
      <c r="AF1272" s="224"/>
      <c r="AG1272" s="221"/>
      <c r="AH1272" s="221"/>
      <c r="AI1272" s="225"/>
      <c r="AJ1272" s="221"/>
    </row>
    <row r="1273" spans="25:36" s="222" customFormat="1" x14ac:dyDescent="0.35">
      <c r="Y1273" s="221"/>
      <c r="AA1273" s="221"/>
      <c r="AB1273" s="223"/>
      <c r="AC1273" s="223"/>
      <c r="AF1273" s="224"/>
      <c r="AG1273" s="221"/>
      <c r="AH1273" s="221"/>
      <c r="AI1273" s="225"/>
      <c r="AJ1273" s="221"/>
    </row>
    <row r="1274" spans="25:36" s="222" customFormat="1" x14ac:dyDescent="0.35">
      <c r="Y1274" s="221"/>
      <c r="AA1274" s="221"/>
      <c r="AB1274" s="223"/>
      <c r="AC1274" s="223"/>
      <c r="AF1274" s="224"/>
      <c r="AG1274" s="221"/>
      <c r="AH1274" s="221"/>
      <c r="AI1274" s="225"/>
      <c r="AJ1274" s="221"/>
    </row>
    <row r="1275" spans="25:36" s="222" customFormat="1" x14ac:dyDescent="0.35">
      <c r="Y1275" s="221"/>
      <c r="AA1275" s="221"/>
      <c r="AB1275" s="223"/>
      <c r="AC1275" s="223"/>
      <c r="AF1275" s="224"/>
      <c r="AG1275" s="221"/>
      <c r="AH1275" s="221"/>
      <c r="AI1275" s="225"/>
      <c r="AJ1275" s="221"/>
    </row>
    <row r="1276" spans="25:36" s="222" customFormat="1" x14ac:dyDescent="0.35">
      <c r="Y1276" s="221"/>
      <c r="AA1276" s="221"/>
      <c r="AB1276" s="223"/>
      <c r="AC1276" s="223"/>
      <c r="AF1276" s="224"/>
      <c r="AG1276" s="221"/>
      <c r="AH1276" s="221"/>
      <c r="AI1276" s="225"/>
      <c r="AJ1276" s="221"/>
    </row>
    <row r="1277" spans="25:36" s="222" customFormat="1" x14ac:dyDescent="0.35">
      <c r="Y1277" s="221"/>
      <c r="AA1277" s="221"/>
      <c r="AB1277" s="223"/>
      <c r="AC1277" s="223"/>
      <c r="AF1277" s="224"/>
      <c r="AG1277" s="221"/>
      <c r="AH1277" s="221"/>
      <c r="AI1277" s="225"/>
      <c r="AJ1277" s="221"/>
    </row>
    <row r="1278" spans="25:36" s="222" customFormat="1" x14ac:dyDescent="0.35">
      <c r="Y1278" s="221"/>
      <c r="AA1278" s="221"/>
      <c r="AB1278" s="223"/>
      <c r="AC1278" s="223"/>
      <c r="AF1278" s="224"/>
      <c r="AG1278" s="221"/>
      <c r="AH1278" s="221"/>
      <c r="AI1278" s="225"/>
      <c r="AJ1278" s="221"/>
    </row>
    <row r="1279" spans="25:36" s="222" customFormat="1" x14ac:dyDescent="0.35">
      <c r="Y1279" s="221"/>
      <c r="AA1279" s="221"/>
      <c r="AB1279" s="223"/>
      <c r="AC1279" s="223"/>
      <c r="AF1279" s="224"/>
      <c r="AG1279" s="221"/>
      <c r="AH1279" s="221"/>
      <c r="AI1279" s="225"/>
      <c r="AJ1279" s="221"/>
    </row>
    <row r="1280" spans="25:36" s="222" customFormat="1" x14ac:dyDescent="0.35">
      <c r="Y1280" s="221"/>
      <c r="AA1280" s="221"/>
      <c r="AB1280" s="223"/>
      <c r="AC1280" s="223"/>
      <c r="AF1280" s="224"/>
      <c r="AG1280" s="221"/>
      <c r="AH1280" s="221"/>
      <c r="AI1280" s="225"/>
      <c r="AJ1280" s="221"/>
    </row>
    <row r="1281" spans="25:36" s="222" customFormat="1" x14ac:dyDescent="0.35">
      <c r="Y1281" s="221"/>
      <c r="AA1281" s="221"/>
      <c r="AB1281" s="223"/>
      <c r="AC1281" s="223"/>
      <c r="AF1281" s="224"/>
      <c r="AG1281" s="221"/>
      <c r="AH1281" s="221"/>
      <c r="AI1281" s="225"/>
      <c r="AJ1281" s="221"/>
    </row>
    <row r="1282" spans="25:36" s="222" customFormat="1" x14ac:dyDescent="0.35">
      <c r="Y1282" s="221"/>
      <c r="AA1282" s="221"/>
      <c r="AB1282" s="223"/>
      <c r="AC1282" s="223"/>
      <c r="AF1282" s="224"/>
      <c r="AG1282" s="221"/>
      <c r="AH1282" s="221"/>
      <c r="AI1282" s="225"/>
      <c r="AJ1282" s="221"/>
    </row>
    <row r="1283" spans="25:36" s="222" customFormat="1" x14ac:dyDescent="0.35">
      <c r="Y1283" s="221"/>
      <c r="AA1283" s="221"/>
      <c r="AB1283" s="223"/>
      <c r="AC1283" s="223"/>
      <c r="AF1283" s="224"/>
      <c r="AG1283" s="221"/>
      <c r="AH1283" s="221"/>
      <c r="AI1283" s="225"/>
      <c r="AJ1283" s="221"/>
    </row>
    <row r="1284" spans="25:36" s="222" customFormat="1" x14ac:dyDescent="0.35">
      <c r="Y1284" s="221"/>
      <c r="AA1284" s="221"/>
      <c r="AB1284" s="223"/>
      <c r="AC1284" s="223"/>
      <c r="AF1284" s="224"/>
      <c r="AG1284" s="221"/>
      <c r="AH1284" s="221"/>
      <c r="AI1284" s="225"/>
      <c r="AJ1284" s="221"/>
    </row>
    <row r="1285" spans="25:36" s="222" customFormat="1" x14ac:dyDescent="0.35">
      <c r="Y1285" s="221"/>
      <c r="AA1285" s="221"/>
      <c r="AB1285" s="223"/>
      <c r="AC1285" s="223"/>
      <c r="AF1285" s="224"/>
      <c r="AG1285" s="221"/>
      <c r="AH1285" s="221"/>
      <c r="AI1285" s="225"/>
      <c r="AJ1285" s="221"/>
    </row>
    <row r="1286" spans="25:36" s="222" customFormat="1" x14ac:dyDescent="0.35">
      <c r="Y1286" s="221"/>
      <c r="AA1286" s="221"/>
      <c r="AB1286" s="223"/>
      <c r="AC1286" s="223"/>
      <c r="AF1286" s="224"/>
      <c r="AG1286" s="221"/>
      <c r="AH1286" s="221"/>
      <c r="AI1286" s="225"/>
      <c r="AJ1286" s="221"/>
    </row>
    <row r="1287" spans="25:36" s="222" customFormat="1" x14ac:dyDescent="0.35">
      <c r="Y1287" s="221"/>
      <c r="AA1287" s="221"/>
      <c r="AB1287" s="223"/>
      <c r="AC1287" s="223"/>
      <c r="AF1287" s="224"/>
      <c r="AG1287" s="221"/>
      <c r="AH1287" s="221"/>
      <c r="AI1287" s="225"/>
      <c r="AJ1287" s="221"/>
    </row>
    <row r="1288" spans="25:36" s="222" customFormat="1" x14ac:dyDescent="0.35">
      <c r="Y1288" s="221"/>
      <c r="AA1288" s="221"/>
      <c r="AB1288" s="223"/>
      <c r="AC1288" s="223"/>
      <c r="AF1288" s="224"/>
      <c r="AG1288" s="221"/>
      <c r="AH1288" s="221"/>
      <c r="AI1288" s="225"/>
      <c r="AJ1288" s="221"/>
    </row>
    <row r="1289" spans="25:36" s="222" customFormat="1" x14ac:dyDescent="0.35">
      <c r="Y1289" s="221"/>
      <c r="AA1289" s="221"/>
      <c r="AB1289" s="223"/>
      <c r="AC1289" s="223"/>
      <c r="AF1289" s="224"/>
      <c r="AG1289" s="221"/>
      <c r="AH1289" s="221"/>
      <c r="AI1289" s="225"/>
      <c r="AJ1289" s="221"/>
    </row>
    <row r="1290" spans="25:36" s="222" customFormat="1" x14ac:dyDescent="0.35">
      <c r="Y1290" s="221"/>
      <c r="AA1290" s="221"/>
      <c r="AB1290" s="223"/>
      <c r="AC1290" s="223"/>
      <c r="AF1290" s="224"/>
      <c r="AG1290" s="221"/>
      <c r="AH1290" s="221"/>
      <c r="AI1290" s="225"/>
      <c r="AJ1290" s="221"/>
    </row>
    <row r="1291" spans="25:36" s="222" customFormat="1" x14ac:dyDescent="0.35">
      <c r="Y1291" s="221"/>
      <c r="AA1291" s="221"/>
      <c r="AB1291" s="223"/>
      <c r="AC1291" s="223"/>
      <c r="AF1291" s="224"/>
      <c r="AG1291" s="221"/>
      <c r="AH1291" s="221"/>
      <c r="AI1291" s="225"/>
      <c r="AJ1291" s="221"/>
    </row>
    <row r="1292" spans="25:36" s="222" customFormat="1" x14ac:dyDescent="0.35">
      <c r="Y1292" s="221"/>
      <c r="AA1292" s="221"/>
      <c r="AB1292" s="223"/>
      <c r="AC1292" s="223"/>
      <c r="AF1292" s="224"/>
      <c r="AG1292" s="221"/>
      <c r="AH1292" s="221"/>
      <c r="AI1292" s="225"/>
      <c r="AJ1292" s="221"/>
    </row>
    <row r="1293" spans="25:36" s="222" customFormat="1" x14ac:dyDescent="0.35">
      <c r="Y1293" s="221"/>
      <c r="AA1293" s="221"/>
      <c r="AB1293" s="223"/>
      <c r="AC1293" s="223"/>
      <c r="AF1293" s="224"/>
      <c r="AG1293" s="221"/>
      <c r="AH1293" s="221"/>
      <c r="AI1293" s="225"/>
      <c r="AJ1293" s="221"/>
    </row>
    <row r="1294" spans="25:36" s="222" customFormat="1" x14ac:dyDescent="0.35">
      <c r="Y1294" s="221"/>
      <c r="AA1294" s="221"/>
      <c r="AB1294" s="223"/>
      <c r="AC1294" s="223"/>
      <c r="AF1294" s="224"/>
      <c r="AG1294" s="221"/>
      <c r="AH1294" s="221"/>
      <c r="AI1294" s="225"/>
      <c r="AJ1294" s="221"/>
    </row>
    <row r="1295" spans="25:36" s="222" customFormat="1" x14ac:dyDescent="0.35">
      <c r="Y1295" s="221"/>
      <c r="AA1295" s="221"/>
      <c r="AB1295" s="223"/>
      <c r="AC1295" s="223"/>
      <c r="AF1295" s="224"/>
      <c r="AG1295" s="221"/>
      <c r="AH1295" s="221"/>
      <c r="AI1295" s="225"/>
      <c r="AJ1295" s="221"/>
    </row>
    <row r="1296" spans="25:36" s="222" customFormat="1" x14ac:dyDescent="0.35">
      <c r="Y1296" s="221"/>
      <c r="AA1296" s="221"/>
      <c r="AB1296" s="223"/>
      <c r="AC1296" s="223"/>
      <c r="AF1296" s="224"/>
      <c r="AG1296" s="221"/>
      <c r="AH1296" s="221"/>
      <c r="AI1296" s="225"/>
      <c r="AJ1296" s="221"/>
    </row>
    <row r="1297" spans="25:36" s="222" customFormat="1" x14ac:dyDescent="0.35">
      <c r="Y1297" s="221"/>
      <c r="AA1297" s="221"/>
      <c r="AB1297" s="223"/>
      <c r="AC1297" s="223"/>
      <c r="AF1297" s="224"/>
      <c r="AG1297" s="221"/>
      <c r="AH1297" s="221"/>
      <c r="AI1297" s="225"/>
      <c r="AJ1297" s="221"/>
    </row>
    <row r="1298" spans="25:36" s="222" customFormat="1" x14ac:dyDescent="0.35">
      <c r="Y1298" s="221"/>
      <c r="AA1298" s="221"/>
      <c r="AB1298" s="223"/>
      <c r="AC1298" s="223"/>
      <c r="AF1298" s="224"/>
      <c r="AG1298" s="221"/>
      <c r="AH1298" s="221"/>
      <c r="AI1298" s="225"/>
      <c r="AJ1298" s="221"/>
    </row>
    <row r="1299" spans="25:36" s="222" customFormat="1" x14ac:dyDescent="0.35">
      <c r="Y1299" s="221"/>
      <c r="AA1299" s="221"/>
      <c r="AB1299" s="223"/>
      <c r="AC1299" s="223"/>
      <c r="AF1299" s="224"/>
      <c r="AG1299" s="221"/>
      <c r="AH1299" s="221"/>
      <c r="AI1299" s="225"/>
      <c r="AJ1299" s="221"/>
    </row>
    <row r="1300" spans="25:36" s="222" customFormat="1" x14ac:dyDescent="0.35">
      <c r="Y1300" s="221"/>
      <c r="AA1300" s="221"/>
      <c r="AB1300" s="223"/>
      <c r="AC1300" s="223"/>
      <c r="AF1300" s="224"/>
      <c r="AG1300" s="221"/>
      <c r="AH1300" s="221"/>
      <c r="AI1300" s="225"/>
      <c r="AJ1300" s="221"/>
    </row>
    <row r="1301" spans="25:36" s="222" customFormat="1" x14ac:dyDescent="0.35">
      <c r="Y1301" s="221"/>
      <c r="AA1301" s="221"/>
      <c r="AB1301" s="223"/>
      <c r="AC1301" s="223"/>
      <c r="AF1301" s="224"/>
      <c r="AG1301" s="221"/>
      <c r="AH1301" s="221"/>
      <c r="AI1301" s="225"/>
      <c r="AJ1301" s="221"/>
    </row>
    <row r="1302" spans="25:36" s="222" customFormat="1" x14ac:dyDescent="0.35">
      <c r="Y1302" s="221"/>
      <c r="AA1302" s="221"/>
      <c r="AB1302" s="223"/>
      <c r="AC1302" s="223"/>
      <c r="AF1302" s="224"/>
      <c r="AG1302" s="221"/>
      <c r="AH1302" s="221"/>
      <c r="AI1302" s="225"/>
      <c r="AJ1302" s="221"/>
    </row>
    <row r="1303" spans="25:36" s="222" customFormat="1" x14ac:dyDescent="0.35">
      <c r="Y1303" s="221"/>
      <c r="AA1303" s="221"/>
      <c r="AB1303" s="223"/>
      <c r="AC1303" s="223"/>
      <c r="AF1303" s="224"/>
      <c r="AG1303" s="221"/>
      <c r="AH1303" s="221"/>
      <c r="AI1303" s="225"/>
      <c r="AJ1303" s="221"/>
    </row>
    <row r="1304" spans="25:36" s="222" customFormat="1" x14ac:dyDescent="0.35">
      <c r="Y1304" s="221"/>
      <c r="AA1304" s="221"/>
      <c r="AB1304" s="223"/>
      <c r="AC1304" s="223"/>
      <c r="AF1304" s="224"/>
      <c r="AG1304" s="221"/>
      <c r="AH1304" s="221"/>
      <c r="AI1304" s="225"/>
      <c r="AJ1304" s="221"/>
    </row>
    <row r="1305" spans="25:36" s="222" customFormat="1" x14ac:dyDescent="0.35">
      <c r="Y1305" s="221"/>
      <c r="AA1305" s="221"/>
      <c r="AB1305" s="223"/>
      <c r="AC1305" s="223"/>
      <c r="AF1305" s="224"/>
      <c r="AG1305" s="221"/>
      <c r="AH1305" s="221"/>
      <c r="AI1305" s="225"/>
      <c r="AJ1305" s="221"/>
    </row>
    <row r="1306" spans="25:36" s="222" customFormat="1" x14ac:dyDescent="0.35">
      <c r="Y1306" s="221"/>
      <c r="AA1306" s="221"/>
      <c r="AB1306" s="223"/>
      <c r="AC1306" s="223"/>
      <c r="AF1306" s="224"/>
      <c r="AG1306" s="221"/>
      <c r="AH1306" s="221"/>
      <c r="AI1306" s="225"/>
      <c r="AJ1306" s="221"/>
    </row>
    <row r="1307" spans="25:36" s="222" customFormat="1" x14ac:dyDescent="0.35">
      <c r="Y1307" s="221"/>
      <c r="AA1307" s="221"/>
      <c r="AB1307" s="223"/>
      <c r="AC1307" s="223"/>
      <c r="AF1307" s="224"/>
      <c r="AG1307" s="221"/>
      <c r="AH1307" s="221"/>
      <c r="AI1307" s="225"/>
      <c r="AJ1307" s="221"/>
    </row>
    <row r="1308" spans="25:36" s="222" customFormat="1" x14ac:dyDescent="0.35">
      <c r="Y1308" s="221"/>
      <c r="AA1308" s="221"/>
      <c r="AB1308" s="223"/>
      <c r="AC1308" s="223"/>
      <c r="AF1308" s="224"/>
      <c r="AG1308" s="221"/>
      <c r="AH1308" s="221"/>
      <c r="AI1308" s="225"/>
      <c r="AJ1308" s="221"/>
    </row>
    <row r="1309" spans="25:36" s="222" customFormat="1" x14ac:dyDescent="0.35">
      <c r="Y1309" s="221"/>
      <c r="AA1309" s="221"/>
      <c r="AB1309" s="223"/>
      <c r="AC1309" s="223"/>
      <c r="AF1309" s="224"/>
      <c r="AG1309" s="221"/>
      <c r="AH1309" s="221"/>
      <c r="AI1309" s="225"/>
      <c r="AJ1309" s="221"/>
    </row>
    <row r="1310" spans="25:36" s="222" customFormat="1" x14ac:dyDescent="0.35">
      <c r="Y1310" s="221"/>
      <c r="AA1310" s="221"/>
      <c r="AB1310" s="223"/>
      <c r="AC1310" s="223"/>
      <c r="AF1310" s="224"/>
      <c r="AG1310" s="221"/>
      <c r="AH1310" s="221"/>
      <c r="AI1310" s="225"/>
      <c r="AJ1310" s="221"/>
    </row>
    <row r="1311" spans="25:36" s="222" customFormat="1" x14ac:dyDescent="0.35">
      <c r="Y1311" s="221"/>
      <c r="AA1311" s="221"/>
      <c r="AB1311" s="223"/>
      <c r="AC1311" s="223"/>
      <c r="AF1311" s="224"/>
      <c r="AG1311" s="221"/>
      <c r="AH1311" s="221"/>
      <c r="AI1311" s="225"/>
      <c r="AJ1311" s="221"/>
    </row>
    <row r="1312" spans="25:36" s="222" customFormat="1" x14ac:dyDescent="0.35">
      <c r="Y1312" s="221"/>
      <c r="AA1312" s="221"/>
      <c r="AB1312" s="223"/>
      <c r="AC1312" s="223"/>
      <c r="AF1312" s="224"/>
      <c r="AG1312" s="221"/>
      <c r="AH1312" s="221"/>
      <c r="AI1312" s="225"/>
      <c r="AJ1312" s="221"/>
    </row>
    <row r="1313" spans="25:36" s="222" customFormat="1" x14ac:dyDescent="0.35">
      <c r="Y1313" s="221"/>
      <c r="AA1313" s="221"/>
      <c r="AB1313" s="223"/>
      <c r="AC1313" s="223"/>
      <c r="AF1313" s="224"/>
      <c r="AG1313" s="221"/>
      <c r="AH1313" s="221"/>
      <c r="AI1313" s="225"/>
      <c r="AJ1313" s="221"/>
    </row>
    <row r="1314" spans="25:36" s="222" customFormat="1" x14ac:dyDescent="0.35">
      <c r="Y1314" s="221"/>
      <c r="AA1314" s="221"/>
      <c r="AB1314" s="223"/>
      <c r="AC1314" s="223"/>
      <c r="AF1314" s="224"/>
      <c r="AG1314" s="221"/>
      <c r="AH1314" s="221"/>
      <c r="AI1314" s="225"/>
      <c r="AJ1314" s="221"/>
    </row>
    <row r="1315" spans="25:36" s="222" customFormat="1" x14ac:dyDescent="0.35">
      <c r="Y1315" s="221"/>
      <c r="AA1315" s="221"/>
      <c r="AB1315" s="223"/>
      <c r="AC1315" s="223"/>
      <c r="AF1315" s="224"/>
      <c r="AG1315" s="221"/>
      <c r="AH1315" s="221"/>
      <c r="AI1315" s="225"/>
      <c r="AJ1315" s="221"/>
    </row>
    <row r="1316" spans="25:36" s="222" customFormat="1" x14ac:dyDescent="0.35">
      <c r="Y1316" s="221"/>
      <c r="AA1316" s="221"/>
      <c r="AB1316" s="223"/>
      <c r="AC1316" s="223"/>
      <c r="AF1316" s="224"/>
      <c r="AG1316" s="221"/>
      <c r="AH1316" s="221"/>
      <c r="AI1316" s="225"/>
      <c r="AJ1316" s="221"/>
    </row>
    <row r="1317" spans="25:36" s="222" customFormat="1" x14ac:dyDescent="0.35">
      <c r="Y1317" s="221"/>
      <c r="AA1317" s="221"/>
      <c r="AB1317" s="223"/>
      <c r="AC1317" s="223"/>
      <c r="AF1317" s="224"/>
      <c r="AG1317" s="221"/>
      <c r="AH1317" s="221"/>
      <c r="AI1317" s="225"/>
      <c r="AJ1317" s="221"/>
    </row>
    <row r="1318" spans="25:36" s="222" customFormat="1" x14ac:dyDescent="0.35">
      <c r="Y1318" s="221"/>
      <c r="AA1318" s="221"/>
      <c r="AB1318" s="223"/>
      <c r="AC1318" s="223"/>
      <c r="AF1318" s="224"/>
      <c r="AG1318" s="221"/>
      <c r="AH1318" s="221"/>
      <c r="AI1318" s="225"/>
      <c r="AJ1318" s="221"/>
    </row>
    <row r="1319" spans="25:36" s="222" customFormat="1" x14ac:dyDescent="0.35">
      <c r="Y1319" s="221"/>
      <c r="AA1319" s="221"/>
      <c r="AB1319" s="223"/>
      <c r="AC1319" s="223"/>
      <c r="AF1319" s="224"/>
      <c r="AG1319" s="221"/>
      <c r="AH1319" s="221"/>
      <c r="AI1319" s="225"/>
      <c r="AJ1319" s="221"/>
    </row>
    <row r="1320" spans="25:36" s="222" customFormat="1" x14ac:dyDescent="0.35">
      <c r="Y1320" s="221"/>
      <c r="AA1320" s="221"/>
      <c r="AB1320" s="223"/>
      <c r="AC1320" s="223"/>
      <c r="AF1320" s="224"/>
      <c r="AG1320" s="221"/>
      <c r="AH1320" s="221"/>
      <c r="AI1320" s="225"/>
      <c r="AJ1320" s="221"/>
    </row>
    <row r="1321" spans="25:36" s="222" customFormat="1" x14ac:dyDescent="0.35">
      <c r="Y1321" s="221"/>
      <c r="AA1321" s="221"/>
      <c r="AB1321" s="223"/>
      <c r="AC1321" s="223"/>
      <c r="AF1321" s="224"/>
      <c r="AG1321" s="221"/>
      <c r="AH1321" s="221"/>
      <c r="AI1321" s="225"/>
      <c r="AJ1321" s="221"/>
    </row>
    <row r="1322" spans="25:36" s="222" customFormat="1" x14ac:dyDescent="0.35">
      <c r="Y1322" s="221"/>
      <c r="AA1322" s="221"/>
      <c r="AB1322" s="223"/>
      <c r="AC1322" s="223"/>
      <c r="AF1322" s="224"/>
      <c r="AG1322" s="221"/>
      <c r="AH1322" s="221"/>
      <c r="AI1322" s="225"/>
      <c r="AJ1322" s="221"/>
    </row>
    <row r="1323" spans="25:36" s="222" customFormat="1" x14ac:dyDescent="0.35">
      <c r="Y1323" s="221"/>
      <c r="AA1323" s="221"/>
      <c r="AB1323" s="223"/>
      <c r="AC1323" s="223"/>
      <c r="AF1323" s="224"/>
      <c r="AG1323" s="221"/>
      <c r="AH1323" s="221"/>
      <c r="AI1323" s="225"/>
      <c r="AJ1323" s="221"/>
    </row>
    <row r="1324" spans="25:36" s="222" customFormat="1" x14ac:dyDescent="0.35">
      <c r="Y1324" s="221"/>
      <c r="AA1324" s="221"/>
      <c r="AB1324" s="223"/>
      <c r="AC1324" s="223"/>
      <c r="AF1324" s="224"/>
      <c r="AG1324" s="221"/>
      <c r="AH1324" s="221"/>
      <c r="AI1324" s="225"/>
      <c r="AJ1324" s="221"/>
    </row>
    <row r="1325" spans="25:36" s="222" customFormat="1" x14ac:dyDescent="0.35">
      <c r="Y1325" s="221"/>
      <c r="AA1325" s="221"/>
      <c r="AB1325" s="223"/>
      <c r="AC1325" s="223"/>
      <c r="AF1325" s="224"/>
      <c r="AG1325" s="221"/>
      <c r="AH1325" s="221"/>
      <c r="AI1325" s="225"/>
      <c r="AJ1325" s="221"/>
    </row>
    <row r="1326" spans="25:36" s="222" customFormat="1" x14ac:dyDescent="0.35">
      <c r="Y1326" s="221"/>
      <c r="AA1326" s="221"/>
      <c r="AB1326" s="223"/>
      <c r="AC1326" s="223"/>
      <c r="AF1326" s="224"/>
      <c r="AG1326" s="221"/>
      <c r="AH1326" s="221"/>
      <c r="AI1326" s="225"/>
      <c r="AJ1326" s="221"/>
    </row>
    <row r="1327" spans="25:36" s="222" customFormat="1" x14ac:dyDescent="0.35">
      <c r="Y1327" s="221"/>
      <c r="AA1327" s="221"/>
      <c r="AB1327" s="223"/>
      <c r="AC1327" s="223"/>
      <c r="AF1327" s="224"/>
      <c r="AG1327" s="221"/>
      <c r="AH1327" s="221"/>
      <c r="AI1327" s="225"/>
      <c r="AJ1327" s="221"/>
    </row>
    <row r="1328" spans="25:36" s="222" customFormat="1" x14ac:dyDescent="0.35">
      <c r="Y1328" s="221"/>
      <c r="AA1328" s="221"/>
      <c r="AB1328" s="223"/>
      <c r="AC1328" s="223"/>
      <c r="AF1328" s="224"/>
      <c r="AG1328" s="221"/>
      <c r="AH1328" s="221"/>
      <c r="AI1328" s="225"/>
      <c r="AJ1328" s="221"/>
    </row>
    <row r="1329" spans="25:36" s="222" customFormat="1" x14ac:dyDescent="0.35">
      <c r="Y1329" s="221"/>
      <c r="AA1329" s="221"/>
      <c r="AB1329" s="223"/>
      <c r="AC1329" s="223"/>
      <c r="AF1329" s="224"/>
      <c r="AG1329" s="221"/>
      <c r="AH1329" s="221"/>
      <c r="AI1329" s="225"/>
      <c r="AJ1329" s="221"/>
    </row>
    <row r="1330" spans="25:36" s="222" customFormat="1" x14ac:dyDescent="0.35">
      <c r="Y1330" s="221"/>
      <c r="AA1330" s="221"/>
      <c r="AB1330" s="223"/>
      <c r="AC1330" s="223"/>
      <c r="AF1330" s="224"/>
      <c r="AG1330" s="221"/>
      <c r="AH1330" s="221"/>
      <c r="AI1330" s="225"/>
      <c r="AJ1330" s="221"/>
    </row>
    <row r="1331" spans="25:36" s="222" customFormat="1" x14ac:dyDescent="0.35">
      <c r="Y1331" s="221"/>
      <c r="AA1331" s="221"/>
      <c r="AB1331" s="223"/>
      <c r="AC1331" s="223"/>
      <c r="AF1331" s="224"/>
      <c r="AG1331" s="221"/>
      <c r="AH1331" s="221"/>
      <c r="AI1331" s="225"/>
      <c r="AJ1331" s="221"/>
    </row>
    <row r="1332" spans="25:36" s="222" customFormat="1" x14ac:dyDescent="0.35">
      <c r="Y1332" s="221"/>
      <c r="AA1332" s="221"/>
      <c r="AB1332" s="223"/>
      <c r="AC1332" s="223"/>
      <c r="AF1332" s="224"/>
      <c r="AG1332" s="221"/>
      <c r="AH1332" s="221"/>
      <c r="AI1332" s="225"/>
      <c r="AJ1332" s="221"/>
    </row>
    <row r="1333" spans="25:36" s="222" customFormat="1" x14ac:dyDescent="0.35">
      <c r="Y1333" s="221"/>
      <c r="AA1333" s="221"/>
      <c r="AB1333" s="223"/>
      <c r="AC1333" s="223"/>
      <c r="AF1333" s="224"/>
      <c r="AG1333" s="221"/>
      <c r="AH1333" s="221"/>
      <c r="AI1333" s="225"/>
      <c r="AJ1333" s="221"/>
    </row>
    <row r="1334" spans="25:36" s="222" customFormat="1" x14ac:dyDescent="0.35">
      <c r="Y1334" s="221"/>
      <c r="AA1334" s="221"/>
      <c r="AB1334" s="223"/>
      <c r="AC1334" s="223"/>
      <c r="AF1334" s="224"/>
      <c r="AG1334" s="221"/>
      <c r="AH1334" s="221"/>
      <c r="AI1334" s="225"/>
      <c r="AJ1334" s="221"/>
    </row>
    <row r="1335" spans="25:36" s="222" customFormat="1" x14ac:dyDescent="0.35">
      <c r="Y1335" s="221"/>
      <c r="AA1335" s="221"/>
      <c r="AB1335" s="223"/>
      <c r="AC1335" s="223"/>
      <c r="AF1335" s="224"/>
      <c r="AG1335" s="221"/>
      <c r="AH1335" s="221"/>
      <c r="AI1335" s="225"/>
      <c r="AJ1335" s="221"/>
    </row>
    <row r="1336" spans="25:36" s="222" customFormat="1" x14ac:dyDescent="0.35">
      <c r="Y1336" s="221"/>
      <c r="AA1336" s="221"/>
      <c r="AB1336" s="223"/>
      <c r="AC1336" s="223"/>
      <c r="AF1336" s="224"/>
      <c r="AG1336" s="221"/>
      <c r="AH1336" s="221"/>
      <c r="AI1336" s="225"/>
      <c r="AJ1336" s="221"/>
    </row>
    <row r="1337" spans="25:36" s="222" customFormat="1" x14ac:dyDescent="0.35">
      <c r="Y1337" s="221"/>
      <c r="AA1337" s="221"/>
      <c r="AB1337" s="223"/>
      <c r="AC1337" s="223"/>
      <c r="AF1337" s="224"/>
      <c r="AG1337" s="221"/>
      <c r="AH1337" s="221"/>
      <c r="AI1337" s="225"/>
      <c r="AJ1337" s="221"/>
    </row>
    <row r="1338" spans="25:36" s="222" customFormat="1" x14ac:dyDescent="0.35">
      <c r="Y1338" s="221"/>
      <c r="AA1338" s="221"/>
      <c r="AB1338" s="223"/>
      <c r="AC1338" s="223"/>
      <c r="AF1338" s="224"/>
      <c r="AG1338" s="221"/>
      <c r="AH1338" s="221"/>
      <c r="AI1338" s="225"/>
      <c r="AJ1338" s="221"/>
    </row>
    <row r="1339" spans="25:36" s="222" customFormat="1" x14ac:dyDescent="0.35">
      <c r="Y1339" s="221"/>
      <c r="AA1339" s="221"/>
      <c r="AB1339" s="223"/>
      <c r="AC1339" s="223"/>
      <c r="AF1339" s="224"/>
      <c r="AG1339" s="221"/>
      <c r="AH1339" s="221"/>
      <c r="AI1339" s="225"/>
      <c r="AJ1339" s="221"/>
    </row>
    <row r="1340" spans="25:36" s="222" customFormat="1" x14ac:dyDescent="0.35">
      <c r="Y1340" s="221"/>
      <c r="AA1340" s="221"/>
      <c r="AB1340" s="223"/>
      <c r="AC1340" s="223"/>
      <c r="AF1340" s="224"/>
      <c r="AG1340" s="221"/>
      <c r="AH1340" s="221"/>
      <c r="AI1340" s="225"/>
      <c r="AJ1340" s="221"/>
    </row>
    <row r="1341" spans="25:36" s="222" customFormat="1" x14ac:dyDescent="0.35">
      <c r="Y1341" s="221"/>
      <c r="AA1341" s="221"/>
      <c r="AB1341" s="223"/>
      <c r="AC1341" s="223"/>
      <c r="AF1341" s="224"/>
      <c r="AG1341" s="221"/>
      <c r="AH1341" s="221"/>
      <c r="AI1341" s="225"/>
      <c r="AJ1341" s="221"/>
    </row>
    <row r="1342" spans="25:36" s="222" customFormat="1" x14ac:dyDescent="0.35">
      <c r="Y1342" s="221"/>
      <c r="AA1342" s="221"/>
      <c r="AB1342" s="223"/>
      <c r="AC1342" s="223"/>
      <c r="AF1342" s="224"/>
      <c r="AG1342" s="221"/>
      <c r="AH1342" s="221"/>
      <c r="AI1342" s="225"/>
      <c r="AJ1342" s="221"/>
    </row>
    <row r="1343" spans="25:36" s="222" customFormat="1" x14ac:dyDescent="0.35">
      <c r="Y1343" s="221"/>
      <c r="AA1343" s="221"/>
      <c r="AB1343" s="223"/>
      <c r="AC1343" s="223"/>
      <c r="AF1343" s="224"/>
      <c r="AG1343" s="221"/>
      <c r="AH1343" s="221"/>
      <c r="AI1343" s="225"/>
      <c r="AJ1343" s="221"/>
    </row>
    <row r="1344" spans="25:36" s="222" customFormat="1" x14ac:dyDescent="0.35">
      <c r="Y1344" s="221"/>
      <c r="AA1344" s="221"/>
      <c r="AB1344" s="223"/>
      <c r="AC1344" s="223"/>
      <c r="AF1344" s="224"/>
      <c r="AG1344" s="221"/>
      <c r="AH1344" s="221"/>
      <c r="AI1344" s="225"/>
      <c r="AJ1344" s="221"/>
    </row>
    <row r="1345" spans="25:36" s="222" customFormat="1" x14ac:dyDescent="0.35">
      <c r="Y1345" s="221"/>
      <c r="AA1345" s="221"/>
      <c r="AB1345" s="223"/>
      <c r="AC1345" s="223"/>
      <c r="AF1345" s="224"/>
      <c r="AG1345" s="221"/>
      <c r="AH1345" s="221"/>
      <c r="AI1345" s="225"/>
      <c r="AJ1345" s="221"/>
    </row>
    <row r="1346" spans="25:36" s="222" customFormat="1" x14ac:dyDescent="0.35">
      <c r="Y1346" s="221"/>
      <c r="AA1346" s="221"/>
      <c r="AB1346" s="223"/>
      <c r="AC1346" s="223"/>
      <c r="AF1346" s="224"/>
      <c r="AG1346" s="221"/>
      <c r="AH1346" s="221"/>
      <c r="AI1346" s="225"/>
      <c r="AJ1346" s="221"/>
    </row>
    <row r="1347" spans="25:36" s="222" customFormat="1" x14ac:dyDescent="0.35">
      <c r="Y1347" s="221"/>
      <c r="AA1347" s="221"/>
      <c r="AB1347" s="223"/>
      <c r="AC1347" s="223"/>
      <c r="AF1347" s="224"/>
      <c r="AG1347" s="221"/>
      <c r="AH1347" s="221"/>
      <c r="AI1347" s="225"/>
      <c r="AJ1347" s="221"/>
    </row>
    <row r="1348" spans="25:36" s="222" customFormat="1" x14ac:dyDescent="0.35">
      <c r="Y1348" s="221"/>
      <c r="AA1348" s="221"/>
      <c r="AB1348" s="223"/>
      <c r="AC1348" s="223"/>
      <c r="AF1348" s="224"/>
      <c r="AG1348" s="221"/>
      <c r="AH1348" s="221"/>
      <c r="AI1348" s="225"/>
      <c r="AJ1348" s="221"/>
    </row>
    <row r="1349" spans="25:36" s="222" customFormat="1" x14ac:dyDescent="0.35">
      <c r="Y1349" s="221"/>
      <c r="AA1349" s="221"/>
      <c r="AB1349" s="223"/>
      <c r="AC1349" s="223"/>
      <c r="AF1349" s="224"/>
      <c r="AG1349" s="221"/>
      <c r="AH1349" s="221"/>
      <c r="AI1349" s="225"/>
      <c r="AJ1349" s="221"/>
    </row>
    <row r="1350" spans="25:36" s="222" customFormat="1" x14ac:dyDescent="0.35">
      <c r="Y1350" s="221"/>
      <c r="AA1350" s="221"/>
      <c r="AB1350" s="223"/>
      <c r="AC1350" s="223"/>
      <c r="AF1350" s="224"/>
      <c r="AG1350" s="221"/>
      <c r="AH1350" s="221"/>
      <c r="AI1350" s="225"/>
      <c r="AJ1350" s="221"/>
    </row>
    <row r="1351" spans="25:36" s="222" customFormat="1" x14ac:dyDescent="0.35">
      <c r="Y1351" s="221"/>
      <c r="AA1351" s="221"/>
      <c r="AB1351" s="223"/>
      <c r="AC1351" s="223"/>
      <c r="AF1351" s="224"/>
      <c r="AG1351" s="221"/>
      <c r="AH1351" s="221"/>
      <c r="AI1351" s="225"/>
      <c r="AJ1351" s="221"/>
    </row>
    <row r="1352" spans="25:36" s="222" customFormat="1" x14ac:dyDescent="0.35">
      <c r="Y1352" s="221"/>
      <c r="AA1352" s="221"/>
      <c r="AB1352" s="223"/>
      <c r="AC1352" s="223"/>
      <c r="AF1352" s="224"/>
      <c r="AG1352" s="221"/>
      <c r="AH1352" s="221"/>
      <c r="AI1352" s="225"/>
      <c r="AJ1352" s="221"/>
    </row>
    <row r="1353" spans="25:36" s="222" customFormat="1" x14ac:dyDescent="0.35">
      <c r="Y1353" s="221"/>
      <c r="AA1353" s="221"/>
      <c r="AB1353" s="223"/>
      <c r="AC1353" s="223"/>
      <c r="AF1353" s="224"/>
      <c r="AG1353" s="221"/>
      <c r="AH1353" s="221"/>
      <c r="AI1353" s="225"/>
      <c r="AJ1353" s="221"/>
    </row>
    <row r="1354" spans="25:36" s="222" customFormat="1" x14ac:dyDescent="0.35">
      <c r="Y1354" s="221"/>
      <c r="AA1354" s="221"/>
      <c r="AB1354" s="223"/>
      <c r="AC1354" s="223"/>
      <c r="AF1354" s="224"/>
      <c r="AG1354" s="221"/>
      <c r="AH1354" s="221"/>
      <c r="AI1354" s="225"/>
      <c r="AJ1354" s="221"/>
    </row>
    <row r="1355" spans="25:36" s="222" customFormat="1" x14ac:dyDescent="0.35">
      <c r="Y1355" s="221"/>
      <c r="AA1355" s="221"/>
      <c r="AB1355" s="223"/>
      <c r="AC1355" s="223"/>
      <c r="AF1355" s="224"/>
      <c r="AG1355" s="221"/>
      <c r="AH1355" s="221"/>
      <c r="AI1355" s="225"/>
      <c r="AJ1355" s="221"/>
    </row>
    <row r="1356" spans="25:36" s="222" customFormat="1" x14ac:dyDescent="0.35">
      <c r="Y1356" s="221"/>
      <c r="AA1356" s="221"/>
      <c r="AB1356" s="223"/>
      <c r="AC1356" s="223"/>
      <c r="AF1356" s="224"/>
      <c r="AG1356" s="221"/>
      <c r="AH1356" s="221"/>
      <c r="AI1356" s="225"/>
      <c r="AJ1356" s="221"/>
    </row>
    <row r="1357" spans="25:36" s="222" customFormat="1" x14ac:dyDescent="0.35">
      <c r="Y1357" s="221"/>
      <c r="AA1357" s="221"/>
      <c r="AB1357" s="223"/>
      <c r="AC1357" s="223"/>
      <c r="AF1357" s="224"/>
      <c r="AG1357" s="221"/>
      <c r="AH1357" s="221"/>
      <c r="AI1357" s="225"/>
      <c r="AJ1357" s="221"/>
    </row>
    <row r="1358" spans="25:36" s="222" customFormat="1" x14ac:dyDescent="0.35">
      <c r="Y1358" s="221"/>
      <c r="AA1358" s="221"/>
      <c r="AB1358" s="223"/>
      <c r="AC1358" s="223"/>
      <c r="AF1358" s="224"/>
      <c r="AG1358" s="221"/>
      <c r="AH1358" s="221"/>
      <c r="AI1358" s="225"/>
      <c r="AJ1358" s="221"/>
    </row>
    <row r="1359" spans="25:36" s="222" customFormat="1" x14ac:dyDescent="0.35">
      <c r="Y1359" s="221"/>
      <c r="AA1359" s="221"/>
      <c r="AB1359" s="223"/>
      <c r="AC1359" s="223"/>
      <c r="AF1359" s="224"/>
      <c r="AG1359" s="221"/>
      <c r="AH1359" s="221"/>
      <c r="AI1359" s="225"/>
      <c r="AJ1359" s="221"/>
    </row>
    <row r="1360" spans="25:36" s="222" customFormat="1" x14ac:dyDescent="0.35">
      <c r="Y1360" s="221"/>
      <c r="AA1360" s="221"/>
      <c r="AB1360" s="223"/>
      <c r="AC1360" s="223"/>
      <c r="AF1360" s="224"/>
      <c r="AG1360" s="221"/>
      <c r="AH1360" s="221"/>
      <c r="AI1360" s="225"/>
      <c r="AJ1360" s="221"/>
    </row>
    <row r="1361" spans="25:36" s="222" customFormat="1" x14ac:dyDescent="0.35">
      <c r="Y1361" s="221"/>
      <c r="AA1361" s="221"/>
      <c r="AB1361" s="223"/>
      <c r="AC1361" s="223"/>
      <c r="AF1361" s="224"/>
      <c r="AG1361" s="221"/>
      <c r="AH1361" s="221"/>
      <c r="AI1361" s="225"/>
      <c r="AJ1361" s="221"/>
    </row>
    <row r="1362" spans="25:36" s="222" customFormat="1" x14ac:dyDescent="0.35">
      <c r="Y1362" s="221"/>
      <c r="AA1362" s="221"/>
      <c r="AB1362" s="223"/>
      <c r="AC1362" s="223"/>
      <c r="AF1362" s="224"/>
      <c r="AG1362" s="221"/>
      <c r="AH1362" s="221"/>
      <c r="AI1362" s="225"/>
      <c r="AJ1362" s="221"/>
    </row>
    <row r="1363" spans="25:36" s="222" customFormat="1" x14ac:dyDescent="0.35">
      <c r="Y1363" s="221"/>
      <c r="AA1363" s="221"/>
      <c r="AB1363" s="223"/>
      <c r="AC1363" s="223"/>
      <c r="AF1363" s="224"/>
      <c r="AG1363" s="221"/>
      <c r="AH1363" s="221"/>
      <c r="AI1363" s="225"/>
      <c r="AJ1363" s="221"/>
    </row>
    <row r="1364" spans="25:36" s="222" customFormat="1" x14ac:dyDescent="0.35">
      <c r="Y1364" s="221"/>
      <c r="AA1364" s="221"/>
      <c r="AB1364" s="223"/>
      <c r="AC1364" s="223"/>
      <c r="AF1364" s="224"/>
      <c r="AG1364" s="221"/>
      <c r="AH1364" s="221"/>
      <c r="AI1364" s="225"/>
      <c r="AJ1364" s="221"/>
    </row>
    <row r="1365" spans="25:36" s="222" customFormat="1" x14ac:dyDescent="0.35">
      <c r="Y1365" s="221"/>
      <c r="AA1365" s="221"/>
      <c r="AB1365" s="223"/>
      <c r="AC1365" s="223"/>
      <c r="AF1365" s="224"/>
      <c r="AG1365" s="221"/>
      <c r="AH1365" s="221"/>
      <c r="AI1365" s="225"/>
      <c r="AJ1365" s="221"/>
    </row>
    <row r="1366" spans="25:36" s="222" customFormat="1" x14ac:dyDescent="0.35">
      <c r="Y1366" s="221"/>
      <c r="AA1366" s="221"/>
      <c r="AB1366" s="223"/>
      <c r="AC1366" s="223"/>
      <c r="AF1366" s="224"/>
      <c r="AG1366" s="221"/>
      <c r="AH1366" s="221"/>
      <c r="AI1366" s="225"/>
      <c r="AJ1366" s="221"/>
    </row>
    <row r="1367" spans="25:36" s="222" customFormat="1" x14ac:dyDescent="0.35">
      <c r="Y1367" s="221"/>
      <c r="AA1367" s="221"/>
      <c r="AB1367" s="223"/>
      <c r="AC1367" s="223"/>
      <c r="AF1367" s="224"/>
      <c r="AG1367" s="221"/>
      <c r="AH1367" s="221"/>
      <c r="AI1367" s="225"/>
      <c r="AJ1367" s="221"/>
    </row>
    <row r="1368" spans="25:36" s="222" customFormat="1" x14ac:dyDescent="0.35">
      <c r="Y1368" s="221"/>
      <c r="AA1368" s="221"/>
      <c r="AB1368" s="223"/>
      <c r="AC1368" s="223"/>
      <c r="AF1368" s="224"/>
      <c r="AG1368" s="221"/>
      <c r="AH1368" s="221"/>
      <c r="AI1368" s="225"/>
      <c r="AJ1368" s="221"/>
    </row>
    <row r="1369" spans="25:36" s="222" customFormat="1" x14ac:dyDescent="0.35">
      <c r="Y1369" s="221"/>
      <c r="AA1369" s="221"/>
      <c r="AB1369" s="223"/>
      <c r="AC1369" s="223"/>
      <c r="AF1369" s="224"/>
      <c r="AG1369" s="221"/>
      <c r="AH1369" s="221"/>
      <c r="AI1369" s="225"/>
      <c r="AJ1369" s="221"/>
    </row>
    <row r="1370" spans="25:36" s="222" customFormat="1" x14ac:dyDescent="0.35">
      <c r="Y1370" s="221"/>
      <c r="AA1370" s="221"/>
      <c r="AB1370" s="223"/>
      <c r="AC1370" s="223"/>
      <c r="AF1370" s="224"/>
      <c r="AG1370" s="221"/>
      <c r="AH1370" s="221"/>
      <c r="AI1370" s="225"/>
      <c r="AJ1370" s="221"/>
    </row>
    <row r="1371" spans="25:36" s="222" customFormat="1" x14ac:dyDescent="0.35">
      <c r="Y1371" s="221"/>
      <c r="AA1371" s="221"/>
      <c r="AB1371" s="223"/>
      <c r="AC1371" s="223"/>
      <c r="AF1371" s="224"/>
      <c r="AG1371" s="221"/>
      <c r="AH1371" s="221"/>
      <c r="AI1371" s="225"/>
      <c r="AJ1371" s="221"/>
    </row>
    <row r="1372" spans="25:36" s="222" customFormat="1" x14ac:dyDescent="0.35">
      <c r="Y1372" s="221"/>
      <c r="AA1372" s="221"/>
      <c r="AB1372" s="223"/>
      <c r="AC1372" s="223"/>
      <c r="AF1372" s="224"/>
      <c r="AG1372" s="221"/>
      <c r="AH1372" s="221"/>
      <c r="AI1372" s="225"/>
      <c r="AJ1372" s="221"/>
    </row>
    <row r="1373" spans="25:36" s="222" customFormat="1" x14ac:dyDescent="0.35">
      <c r="Y1373" s="221"/>
      <c r="AA1373" s="221"/>
      <c r="AB1373" s="223"/>
      <c r="AC1373" s="223"/>
      <c r="AF1373" s="224"/>
      <c r="AG1373" s="221"/>
      <c r="AH1373" s="221"/>
      <c r="AI1373" s="225"/>
      <c r="AJ1373" s="221"/>
    </row>
    <row r="1374" spans="25:36" s="222" customFormat="1" x14ac:dyDescent="0.35">
      <c r="Y1374" s="221"/>
      <c r="AA1374" s="221"/>
      <c r="AB1374" s="223"/>
      <c r="AC1374" s="223"/>
      <c r="AF1374" s="224"/>
      <c r="AG1374" s="221"/>
      <c r="AH1374" s="221"/>
      <c r="AI1374" s="225"/>
      <c r="AJ1374" s="221"/>
    </row>
    <row r="1375" spans="25:36" s="222" customFormat="1" x14ac:dyDescent="0.35">
      <c r="Y1375" s="221"/>
      <c r="AA1375" s="221"/>
      <c r="AB1375" s="223"/>
      <c r="AC1375" s="223"/>
      <c r="AF1375" s="224"/>
      <c r="AG1375" s="221"/>
      <c r="AH1375" s="221"/>
      <c r="AI1375" s="225"/>
      <c r="AJ1375" s="221"/>
    </row>
    <row r="1376" spans="25:36" s="222" customFormat="1" x14ac:dyDescent="0.35">
      <c r="Y1376" s="221"/>
      <c r="AA1376" s="221"/>
      <c r="AB1376" s="223"/>
      <c r="AC1376" s="223"/>
      <c r="AF1376" s="224"/>
      <c r="AG1376" s="221"/>
      <c r="AH1376" s="221"/>
      <c r="AI1376" s="225"/>
      <c r="AJ1376" s="221"/>
    </row>
    <row r="1377" spans="25:36" s="222" customFormat="1" x14ac:dyDescent="0.35">
      <c r="Y1377" s="221"/>
      <c r="AA1377" s="221"/>
      <c r="AB1377" s="223"/>
      <c r="AC1377" s="223"/>
      <c r="AF1377" s="224"/>
      <c r="AG1377" s="221"/>
      <c r="AH1377" s="221"/>
      <c r="AI1377" s="225"/>
      <c r="AJ1377" s="221"/>
    </row>
    <row r="1378" spans="25:36" s="222" customFormat="1" x14ac:dyDescent="0.35">
      <c r="Y1378" s="221"/>
      <c r="AA1378" s="221"/>
      <c r="AB1378" s="223"/>
      <c r="AC1378" s="223"/>
      <c r="AF1378" s="224"/>
      <c r="AG1378" s="221"/>
      <c r="AH1378" s="221"/>
      <c r="AI1378" s="225"/>
      <c r="AJ1378" s="221"/>
    </row>
    <row r="1379" spans="25:36" s="222" customFormat="1" x14ac:dyDescent="0.35">
      <c r="Y1379" s="221"/>
      <c r="AA1379" s="221"/>
      <c r="AB1379" s="223"/>
      <c r="AC1379" s="223"/>
      <c r="AF1379" s="224"/>
      <c r="AG1379" s="221"/>
      <c r="AH1379" s="221"/>
      <c r="AI1379" s="225"/>
      <c r="AJ1379" s="221"/>
    </row>
    <row r="1380" spans="25:36" s="222" customFormat="1" x14ac:dyDescent="0.35">
      <c r="Y1380" s="221"/>
      <c r="AA1380" s="221"/>
      <c r="AB1380" s="223"/>
      <c r="AC1380" s="223"/>
      <c r="AF1380" s="224"/>
      <c r="AG1380" s="221"/>
      <c r="AH1380" s="221"/>
      <c r="AI1380" s="225"/>
      <c r="AJ1380" s="221"/>
    </row>
    <row r="1381" spans="25:36" s="222" customFormat="1" x14ac:dyDescent="0.35">
      <c r="Y1381" s="221"/>
      <c r="AA1381" s="221"/>
      <c r="AB1381" s="223"/>
      <c r="AC1381" s="223"/>
      <c r="AF1381" s="224"/>
      <c r="AG1381" s="221"/>
      <c r="AH1381" s="221"/>
      <c r="AI1381" s="225"/>
      <c r="AJ1381" s="221"/>
    </row>
    <row r="1382" spans="25:36" s="222" customFormat="1" x14ac:dyDescent="0.35">
      <c r="Y1382" s="221"/>
      <c r="AA1382" s="221"/>
      <c r="AB1382" s="223"/>
      <c r="AC1382" s="223"/>
      <c r="AF1382" s="224"/>
      <c r="AG1382" s="221"/>
      <c r="AH1382" s="221"/>
      <c r="AI1382" s="225"/>
      <c r="AJ1382" s="221"/>
    </row>
    <row r="1383" spans="25:36" s="222" customFormat="1" x14ac:dyDescent="0.35">
      <c r="Y1383" s="221"/>
      <c r="AA1383" s="221"/>
      <c r="AB1383" s="223"/>
      <c r="AC1383" s="223"/>
      <c r="AF1383" s="224"/>
      <c r="AG1383" s="221"/>
      <c r="AH1383" s="221"/>
      <c r="AI1383" s="225"/>
      <c r="AJ1383" s="221"/>
    </row>
    <row r="1384" spans="25:36" s="222" customFormat="1" x14ac:dyDescent="0.35">
      <c r="Y1384" s="221"/>
      <c r="AA1384" s="221"/>
      <c r="AB1384" s="223"/>
      <c r="AC1384" s="223"/>
      <c r="AF1384" s="224"/>
      <c r="AG1384" s="221"/>
      <c r="AH1384" s="221"/>
      <c r="AI1384" s="225"/>
      <c r="AJ1384" s="221"/>
    </row>
    <row r="1385" spans="25:36" s="222" customFormat="1" x14ac:dyDescent="0.35">
      <c r="Y1385" s="221"/>
      <c r="AA1385" s="221"/>
      <c r="AB1385" s="223"/>
      <c r="AC1385" s="223"/>
      <c r="AF1385" s="224"/>
      <c r="AG1385" s="221"/>
      <c r="AH1385" s="221"/>
      <c r="AI1385" s="225"/>
      <c r="AJ1385" s="221"/>
    </row>
    <row r="1386" spans="25:36" s="222" customFormat="1" x14ac:dyDescent="0.35">
      <c r="Y1386" s="221"/>
      <c r="AA1386" s="221"/>
      <c r="AB1386" s="223"/>
      <c r="AC1386" s="223"/>
      <c r="AF1386" s="224"/>
      <c r="AG1386" s="221"/>
      <c r="AH1386" s="221"/>
      <c r="AI1386" s="225"/>
      <c r="AJ1386" s="221"/>
    </row>
    <row r="1387" spans="25:36" s="222" customFormat="1" x14ac:dyDescent="0.35">
      <c r="Y1387" s="221"/>
      <c r="AA1387" s="221"/>
      <c r="AB1387" s="223"/>
      <c r="AC1387" s="223"/>
      <c r="AF1387" s="224"/>
      <c r="AG1387" s="221"/>
      <c r="AH1387" s="221"/>
      <c r="AI1387" s="225"/>
      <c r="AJ1387" s="221"/>
    </row>
    <row r="1388" spans="25:36" s="222" customFormat="1" x14ac:dyDescent="0.35">
      <c r="Y1388" s="221"/>
      <c r="AA1388" s="221"/>
      <c r="AB1388" s="223"/>
      <c r="AC1388" s="223"/>
      <c r="AF1388" s="224"/>
      <c r="AG1388" s="221"/>
      <c r="AH1388" s="221"/>
      <c r="AI1388" s="225"/>
      <c r="AJ1388" s="221"/>
    </row>
    <row r="1389" spans="25:36" s="222" customFormat="1" x14ac:dyDescent="0.35">
      <c r="Y1389" s="221"/>
      <c r="AA1389" s="221"/>
      <c r="AB1389" s="223"/>
      <c r="AC1389" s="223"/>
      <c r="AF1389" s="224"/>
      <c r="AG1389" s="221"/>
      <c r="AH1389" s="221"/>
      <c r="AI1389" s="225"/>
      <c r="AJ1389" s="221"/>
    </row>
    <row r="1390" spans="25:36" s="222" customFormat="1" x14ac:dyDescent="0.35">
      <c r="Y1390" s="221"/>
      <c r="AA1390" s="221"/>
      <c r="AB1390" s="223"/>
      <c r="AC1390" s="223"/>
      <c r="AF1390" s="224"/>
      <c r="AG1390" s="221"/>
      <c r="AH1390" s="221"/>
      <c r="AI1390" s="225"/>
      <c r="AJ1390" s="221"/>
    </row>
    <row r="1391" spans="25:36" s="222" customFormat="1" x14ac:dyDescent="0.35">
      <c r="Y1391" s="221"/>
      <c r="AA1391" s="221"/>
      <c r="AB1391" s="223"/>
      <c r="AC1391" s="223"/>
      <c r="AF1391" s="224"/>
      <c r="AG1391" s="221"/>
      <c r="AH1391" s="221"/>
      <c r="AI1391" s="225"/>
      <c r="AJ1391" s="221"/>
    </row>
    <row r="1392" spans="25:36" s="222" customFormat="1" x14ac:dyDescent="0.35">
      <c r="Y1392" s="221"/>
      <c r="AA1392" s="221"/>
      <c r="AB1392" s="223"/>
      <c r="AC1392" s="223"/>
      <c r="AF1392" s="224"/>
      <c r="AG1392" s="221"/>
      <c r="AH1392" s="221"/>
      <c r="AI1392" s="225"/>
      <c r="AJ1392" s="221"/>
    </row>
    <row r="1393" spans="25:36" s="222" customFormat="1" x14ac:dyDescent="0.35">
      <c r="Y1393" s="221"/>
      <c r="AA1393" s="221"/>
      <c r="AB1393" s="223"/>
      <c r="AC1393" s="223"/>
      <c r="AF1393" s="224"/>
      <c r="AG1393" s="221"/>
      <c r="AH1393" s="221"/>
      <c r="AI1393" s="225"/>
      <c r="AJ1393" s="221"/>
    </row>
    <row r="1394" spans="25:36" s="222" customFormat="1" x14ac:dyDescent="0.35">
      <c r="Y1394" s="221"/>
      <c r="AA1394" s="221"/>
      <c r="AB1394" s="223"/>
      <c r="AC1394" s="223"/>
      <c r="AF1394" s="224"/>
      <c r="AG1394" s="221"/>
      <c r="AH1394" s="221"/>
      <c r="AI1394" s="225"/>
      <c r="AJ1394" s="221"/>
    </row>
    <row r="1395" spans="25:36" s="222" customFormat="1" x14ac:dyDescent="0.35">
      <c r="Y1395" s="221"/>
      <c r="AA1395" s="221"/>
      <c r="AB1395" s="223"/>
      <c r="AC1395" s="223"/>
      <c r="AF1395" s="224"/>
      <c r="AG1395" s="221"/>
      <c r="AH1395" s="221"/>
      <c r="AI1395" s="225"/>
      <c r="AJ1395" s="221"/>
    </row>
    <row r="1396" spans="25:36" s="222" customFormat="1" x14ac:dyDescent="0.35">
      <c r="Y1396" s="221"/>
      <c r="AA1396" s="221"/>
      <c r="AB1396" s="223"/>
      <c r="AC1396" s="223"/>
      <c r="AF1396" s="224"/>
      <c r="AG1396" s="221"/>
      <c r="AH1396" s="221"/>
      <c r="AI1396" s="225"/>
      <c r="AJ1396" s="221"/>
    </row>
    <row r="1397" spans="25:36" s="222" customFormat="1" x14ac:dyDescent="0.35">
      <c r="Y1397" s="221"/>
      <c r="AA1397" s="221"/>
      <c r="AB1397" s="223"/>
      <c r="AC1397" s="223"/>
      <c r="AF1397" s="224"/>
      <c r="AG1397" s="221"/>
      <c r="AH1397" s="221"/>
      <c r="AI1397" s="225"/>
      <c r="AJ1397" s="221"/>
    </row>
    <row r="1398" spans="25:36" s="222" customFormat="1" x14ac:dyDescent="0.35">
      <c r="Y1398" s="221"/>
      <c r="AA1398" s="221"/>
      <c r="AB1398" s="223"/>
      <c r="AC1398" s="223"/>
      <c r="AF1398" s="224"/>
      <c r="AG1398" s="221"/>
      <c r="AH1398" s="221"/>
      <c r="AI1398" s="225"/>
      <c r="AJ1398" s="221"/>
    </row>
    <row r="1399" spans="25:36" s="222" customFormat="1" x14ac:dyDescent="0.35">
      <c r="Y1399" s="221"/>
      <c r="AA1399" s="221"/>
      <c r="AB1399" s="223"/>
      <c r="AC1399" s="223"/>
      <c r="AF1399" s="224"/>
      <c r="AG1399" s="221"/>
      <c r="AH1399" s="221"/>
      <c r="AI1399" s="225"/>
      <c r="AJ1399" s="221"/>
    </row>
    <row r="1400" spans="25:36" s="222" customFormat="1" x14ac:dyDescent="0.35">
      <c r="Y1400" s="221"/>
      <c r="AA1400" s="221"/>
      <c r="AB1400" s="223"/>
      <c r="AC1400" s="223"/>
      <c r="AF1400" s="224"/>
      <c r="AG1400" s="221"/>
      <c r="AH1400" s="221"/>
      <c r="AI1400" s="225"/>
      <c r="AJ1400" s="221"/>
    </row>
    <row r="1401" spans="25:36" s="222" customFormat="1" x14ac:dyDescent="0.35">
      <c r="Y1401" s="221"/>
      <c r="AA1401" s="221"/>
      <c r="AB1401" s="223"/>
      <c r="AC1401" s="223"/>
      <c r="AF1401" s="224"/>
      <c r="AG1401" s="221"/>
      <c r="AH1401" s="221"/>
      <c r="AI1401" s="225"/>
      <c r="AJ1401" s="221"/>
    </row>
    <row r="1402" spans="25:36" s="222" customFormat="1" x14ac:dyDescent="0.35">
      <c r="Y1402" s="221"/>
      <c r="AA1402" s="221"/>
      <c r="AB1402" s="223"/>
      <c r="AC1402" s="223"/>
      <c r="AF1402" s="224"/>
      <c r="AG1402" s="221"/>
      <c r="AH1402" s="221"/>
      <c r="AI1402" s="225"/>
      <c r="AJ1402" s="221"/>
    </row>
    <row r="1403" spans="25:36" s="222" customFormat="1" x14ac:dyDescent="0.35">
      <c r="Y1403" s="221"/>
      <c r="AA1403" s="221"/>
      <c r="AB1403" s="223"/>
      <c r="AC1403" s="223"/>
      <c r="AF1403" s="224"/>
      <c r="AG1403" s="221"/>
      <c r="AH1403" s="221"/>
      <c r="AI1403" s="225"/>
      <c r="AJ1403" s="221"/>
    </row>
    <row r="1404" spans="25:36" s="222" customFormat="1" x14ac:dyDescent="0.35">
      <c r="Y1404" s="221"/>
      <c r="AA1404" s="221"/>
      <c r="AB1404" s="223"/>
      <c r="AC1404" s="223"/>
      <c r="AF1404" s="224"/>
      <c r="AG1404" s="221"/>
      <c r="AH1404" s="221"/>
      <c r="AI1404" s="225"/>
      <c r="AJ1404" s="221"/>
    </row>
    <row r="1405" spans="25:36" s="222" customFormat="1" x14ac:dyDescent="0.35">
      <c r="Y1405" s="221"/>
      <c r="AA1405" s="221"/>
      <c r="AB1405" s="223"/>
      <c r="AC1405" s="223"/>
      <c r="AF1405" s="224"/>
      <c r="AG1405" s="221"/>
      <c r="AH1405" s="221"/>
      <c r="AI1405" s="225"/>
      <c r="AJ1405" s="221"/>
    </row>
    <row r="1406" spans="25:36" s="222" customFormat="1" x14ac:dyDescent="0.35">
      <c r="Y1406" s="221"/>
      <c r="AA1406" s="221"/>
      <c r="AB1406" s="223"/>
      <c r="AC1406" s="223"/>
      <c r="AF1406" s="224"/>
      <c r="AG1406" s="221"/>
      <c r="AH1406" s="221"/>
      <c r="AI1406" s="225"/>
      <c r="AJ1406" s="221"/>
    </row>
    <row r="1407" spans="25:36" s="222" customFormat="1" x14ac:dyDescent="0.35">
      <c r="Y1407" s="221"/>
      <c r="AA1407" s="221"/>
      <c r="AB1407" s="223"/>
      <c r="AC1407" s="223"/>
      <c r="AF1407" s="224"/>
      <c r="AG1407" s="221"/>
      <c r="AH1407" s="221"/>
      <c r="AI1407" s="225"/>
      <c r="AJ1407" s="221"/>
    </row>
    <row r="1408" spans="25:36" s="222" customFormat="1" x14ac:dyDescent="0.35">
      <c r="Y1408" s="221"/>
      <c r="AA1408" s="221"/>
      <c r="AB1408" s="223"/>
      <c r="AC1408" s="223"/>
      <c r="AF1408" s="224"/>
      <c r="AG1408" s="221"/>
      <c r="AH1408" s="221"/>
      <c r="AI1408" s="225"/>
      <c r="AJ1408" s="221"/>
    </row>
    <row r="1409" spans="25:36" s="222" customFormat="1" x14ac:dyDescent="0.35">
      <c r="Y1409" s="221"/>
      <c r="AA1409" s="221"/>
      <c r="AB1409" s="223"/>
      <c r="AC1409" s="223"/>
      <c r="AF1409" s="224"/>
      <c r="AG1409" s="221"/>
      <c r="AH1409" s="221"/>
      <c r="AI1409" s="225"/>
      <c r="AJ1409" s="221"/>
    </row>
    <row r="1410" spans="25:36" s="222" customFormat="1" x14ac:dyDescent="0.35">
      <c r="Y1410" s="221"/>
      <c r="AA1410" s="221"/>
      <c r="AB1410" s="223"/>
      <c r="AC1410" s="223"/>
      <c r="AF1410" s="224"/>
      <c r="AG1410" s="221"/>
      <c r="AH1410" s="221"/>
      <c r="AI1410" s="225"/>
      <c r="AJ1410" s="221"/>
    </row>
    <row r="1411" spans="25:36" s="222" customFormat="1" x14ac:dyDescent="0.35">
      <c r="Y1411" s="221"/>
      <c r="AA1411" s="221"/>
      <c r="AB1411" s="223"/>
      <c r="AC1411" s="223"/>
      <c r="AF1411" s="224"/>
      <c r="AG1411" s="221"/>
      <c r="AH1411" s="221"/>
      <c r="AI1411" s="225"/>
      <c r="AJ1411" s="221"/>
    </row>
    <row r="1412" spans="25:36" s="222" customFormat="1" x14ac:dyDescent="0.35">
      <c r="Y1412" s="221"/>
      <c r="AA1412" s="221"/>
      <c r="AB1412" s="223"/>
      <c r="AC1412" s="223"/>
      <c r="AF1412" s="224"/>
      <c r="AG1412" s="221"/>
      <c r="AH1412" s="221"/>
      <c r="AI1412" s="225"/>
      <c r="AJ1412" s="221"/>
    </row>
    <row r="1413" spans="25:36" s="222" customFormat="1" x14ac:dyDescent="0.35">
      <c r="Y1413" s="221"/>
      <c r="AA1413" s="221"/>
      <c r="AB1413" s="223"/>
      <c r="AC1413" s="223"/>
      <c r="AF1413" s="224"/>
      <c r="AG1413" s="221"/>
      <c r="AH1413" s="221"/>
      <c r="AI1413" s="225"/>
      <c r="AJ1413" s="221"/>
    </row>
    <row r="1414" spans="25:36" s="222" customFormat="1" x14ac:dyDescent="0.35">
      <c r="Y1414" s="221"/>
      <c r="AA1414" s="221"/>
      <c r="AB1414" s="223"/>
      <c r="AC1414" s="223"/>
      <c r="AF1414" s="224"/>
      <c r="AG1414" s="221"/>
      <c r="AH1414" s="221"/>
      <c r="AI1414" s="225"/>
      <c r="AJ1414" s="221"/>
    </row>
    <row r="1415" spans="25:36" s="222" customFormat="1" x14ac:dyDescent="0.35">
      <c r="Y1415" s="221"/>
      <c r="AA1415" s="221"/>
      <c r="AB1415" s="223"/>
      <c r="AC1415" s="223"/>
      <c r="AF1415" s="224"/>
      <c r="AG1415" s="221"/>
      <c r="AH1415" s="221"/>
      <c r="AI1415" s="225"/>
      <c r="AJ1415" s="221"/>
    </row>
    <row r="1416" spans="25:36" s="222" customFormat="1" x14ac:dyDescent="0.35">
      <c r="Y1416" s="221"/>
      <c r="AA1416" s="221"/>
      <c r="AB1416" s="223"/>
      <c r="AC1416" s="223"/>
      <c r="AF1416" s="224"/>
      <c r="AG1416" s="221"/>
      <c r="AH1416" s="221"/>
      <c r="AI1416" s="225"/>
      <c r="AJ1416" s="221"/>
    </row>
    <row r="1417" spans="25:36" s="222" customFormat="1" x14ac:dyDescent="0.35">
      <c r="Y1417" s="221"/>
      <c r="AA1417" s="221"/>
      <c r="AB1417" s="223"/>
      <c r="AC1417" s="223"/>
      <c r="AF1417" s="224"/>
      <c r="AG1417" s="221"/>
      <c r="AH1417" s="221"/>
      <c r="AI1417" s="225"/>
      <c r="AJ1417" s="221"/>
    </row>
    <row r="1418" spans="25:36" s="222" customFormat="1" x14ac:dyDescent="0.35">
      <c r="Y1418" s="221"/>
      <c r="AA1418" s="221"/>
      <c r="AB1418" s="223"/>
      <c r="AC1418" s="223"/>
      <c r="AF1418" s="224"/>
      <c r="AG1418" s="221"/>
      <c r="AH1418" s="221"/>
      <c r="AI1418" s="225"/>
      <c r="AJ1418" s="221"/>
    </row>
    <row r="1419" spans="25:36" s="222" customFormat="1" x14ac:dyDescent="0.35">
      <c r="Y1419" s="221"/>
      <c r="AA1419" s="221"/>
      <c r="AB1419" s="223"/>
      <c r="AC1419" s="223"/>
      <c r="AF1419" s="224"/>
      <c r="AG1419" s="221"/>
      <c r="AH1419" s="221"/>
      <c r="AI1419" s="225"/>
      <c r="AJ1419" s="221"/>
    </row>
    <row r="1420" spans="25:36" s="222" customFormat="1" x14ac:dyDescent="0.35">
      <c r="Y1420" s="221"/>
      <c r="AA1420" s="221"/>
      <c r="AB1420" s="223"/>
      <c r="AC1420" s="223"/>
      <c r="AF1420" s="224"/>
      <c r="AG1420" s="221"/>
      <c r="AH1420" s="221"/>
      <c r="AI1420" s="225"/>
      <c r="AJ1420" s="221"/>
    </row>
    <row r="1421" spans="25:36" s="222" customFormat="1" x14ac:dyDescent="0.35">
      <c r="Y1421" s="221"/>
      <c r="AA1421" s="221"/>
      <c r="AB1421" s="223"/>
      <c r="AC1421" s="223"/>
      <c r="AF1421" s="224"/>
      <c r="AG1421" s="221"/>
      <c r="AH1421" s="221"/>
      <c r="AI1421" s="225"/>
      <c r="AJ1421" s="221"/>
    </row>
    <row r="1422" spans="25:36" s="222" customFormat="1" x14ac:dyDescent="0.35">
      <c r="Y1422" s="221"/>
      <c r="AA1422" s="221"/>
      <c r="AB1422" s="223"/>
      <c r="AC1422" s="223"/>
      <c r="AF1422" s="224"/>
      <c r="AG1422" s="221"/>
      <c r="AH1422" s="221"/>
      <c r="AI1422" s="225"/>
      <c r="AJ1422" s="221"/>
    </row>
    <row r="1423" spans="25:36" s="222" customFormat="1" x14ac:dyDescent="0.35">
      <c r="Y1423" s="221"/>
      <c r="AA1423" s="221"/>
      <c r="AB1423" s="223"/>
      <c r="AC1423" s="223"/>
      <c r="AF1423" s="224"/>
      <c r="AG1423" s="221"/>
      <c r="AH1423" s="221"/>
      <c r="AI1423" s="225"/>
      <c r="AJ1423" s="221"/>
    </row>
    <row r="1424" spans="25:36" s="222" customFormat="1" x14ac:dyDescent="0.35">
      <c r="Y1424" s="221"/>
      <c r="AA1424" s="221"/>
      <c r="AB1424" s="223"/>
      <c r="AC1424" s="223"/>
      <c r="AF1424" s="224"/>
      <c r="AG1424" s="221"/>
      <c r="AH1424" s="221"/>
      <c r="AI1424" s="225"/>
      <c r="AJ1424" s="221"/>
    </row>
    <row r="1425" spans="25:36" s="222" customFormat="1" x14ac:dyDescent="0.35">
      <c r="Y1425" s="221"/>
      <c r="AA1425" s="221"/>
      <c r="AB1425" s="223"/>
      <c r="AC1425" s="223"/>
      <c r="AF1425" s="224"/>
      <c r="AG1425" s="221"/>
      <c r="AH1425" s="221"/>
      <c r="AI1425" s="225"/>
      <c r="AJ1425" s="221"/>
    </row>
    <row r="1426" spans="25:36" s="222" customFormat="1" x14ac:dyDescent="0.35">
      <c r="Y1426" s="221"/>
      <c r="AA1426" s="221"/>
      <c r="AB1426" s="223"/>
      <c r="AC1426" s="223"/>
      <c r="AF1426" s="224"/>
      <c r="AG1426" s="221"/>
      <c r="AH1426" s="221"/>
      <c r="AI1426" s="225"/>
      <c r="AJ1426" s="221"/>
    </row>
    <row r="1427" spans="25:36" s="222" customFormat="1" x14ac:dyDescent="0.35">
      <c r="Y1427" s="221"/>
      <c r="AA1427" s="221"/>
      <c r="AB1427" s="223"/>
      <c r="AC1427" s="223"/>
      <c r="AF1427" s="224"/>
      <c r="AG1427" s="221"/>
      <c r="AH1427" s="221"/>
      <c r="AI1427" s="225"/>
      <c r="AJ1427" s="221"/>
    </row>
    <row r="1428" spans="25:36" s="222" customFormat="1" x14ac:dyDescent="0.35">
      <c r="Y1428" s="221"/>
      <c r="AA1428" s="221"/>
      <c r="AB1428" s="223"/>
      <c r="AC1428" s="223"/>
      <c r="AF1428" s="224"/>
      <c r="AG1428" s="221"/>
      <c r="AH1428" s="221"/>
      <c r="AI1428" s="225"/>
      <c r="AJ1428" s="221"/>
    </row>
    <row r="1429" spans="25:36" s="222" customFormat="1" x14ac:dyDescent="0.35">
      <c r="Y1429" s="221"/>
      <c r="AA1429" s="221"/>
      <c r="AB1429" s="223"/>
      <c r="AC1429" s="223"/>
      <c r="AF1429" s="224"/>
      <c r="AG1429" s="221"/>
      <c r="AH1429" s="221"/>
      <c r="AI1429" s="225"/>
      <c r="AJ1429" s="221"/>
    </row>
    <row r="1430" spans="25:36" s="222" customFormat="1" x14ac:dyDescent="0.35">
      <c r="Y1430" s="221"/>
      <c r="AA1430" s="221"/>
      <c r="AB1430" s="223"/>
      <c r="AC1430" s="223"/>
      <c r="AF1430" s="224"/>
      <c r="AG1430" s="221"/>
      <c r="AH1430" s="221"/>
      <c r="AI1430" s="225"/>
      <c r="AJ1430" s="221"/>
    </row>
    <row r="1431" spans="25:36" s="222" customFormat="1" x14ac:dyDescent="0.35">
      <c r="Y1431" s="221"/>
      <c r="AA1431" s="221"/>
      <c r="AB1431" s="223"/>
      <c r="AC1431" s="223"/>
      <c r="AF1431" s="224"/>
      <c r="AG1431" s="221"/>
      <c r="AH1431" s="221"/>
      <c r="AI1431" s="225"/>
      <c r="AJ1431" s="221"/>
    </row>
    <row r="1432" spans="25:36" s="222" customFormat="1" x14ac:dyDescent="0.35">
      <c r="Y1432" s="221"/>
      <c r="AA1432" s="221"/>
      <c r="AB1432" s="223"/>
      <c r="AC1432" s="223"/>
      <c r="AF1432" s="224"/>
      <c r="AG1432" s="221"/>
      <c r="AH1432" s="221"/>
      <c r="AI1432" s="225"/>
      <c r="AJ1432" s="221"/>
    </row>
    <row r="1433" spans="25:36" s="222" customFormat="1" x14ac:dyDescent="0.35">
      <c r="Y1433" s="221"/>
      <c r="AA1433" s="221"/>
      <c r="AB1433" s="223"/>
      <c r="AC1433" s="223"/>
      <c r="AF1433" s="224"/>
      <c r="AG1433" s="221"/>
      <c r="AH1433" s="221"/>
      <c r="AI1433" s="225"/>
      <c r="AJ1433" s="221"/>
    </row>
    <row r="1434" spans="25:36" s="222" customFormat="1" x14ac:dyDescent="0.35">
      <c r="Y1434" s="221"/>
      <c r="AA1434" s="221"/>
      <c r="AB1434" s="223"/>
      <c r="AC1434" s="223"/>
      <c r="AF1434" s="224"/>
      <c r="AG1434" s="221"/>
      <c r="AH1434" s="221"/>
      <c r="AI1434" s="225"/>
      <c r="AJ1434" s="221"/>
    </row>
    <row r="1435" spans="25:36" s="222" customFormat="1" x14ac:dyDescent="0.35">
      <c r="Y1435" s="221"/>
      <c r="AA1435" s="221"/>
      <c r="AB1435" s="223"/>
      <c r="AC1435" s="223"/>
      <c r="AF1435" s="224"/>
      <c r="AG1435" s="221"/>
      <c r="AH1435" s="221"/>
      <c r="AI1435" s="225"/>
      <c r="AJ1435" s="221"/>
    </row>
    <row r="1436" spans="25:36" s="222" customFormat="1" x14ac:dyDescent="0.35">
      <c r="Y1436" s="221"/>
      <c r="AA1436" s="221"/>
      <c r="AB1436" s="223"/>
      <c r="AC1436" s="223"/>
      <c r="AF1436" s="224"/>
      <c r="AG1436" s="221"/>
      <c r="AH1436" s="221"/>
      <c r="AI1436" s="225"/>
      <c r="AJ1436" s="221"/>
    </row>
    <row r="1437" spans="25:36" s="222" customFormat="1" x14ac:dyDescent="0.35">
      <c r="Y1437" s="221"/>
      <c r="AA1437" s="221"/>
      <c r="AB1437" s="223"/>
      <c r="AC1437" s="223"/>
      <c r="AF1437" s="224"/>
      <c r="AG1437" s="221"/>
      <c r="AH1437" s="221"/>
      <c r="AI1437" s="225"/>
      <c r="AJ1437" s="221"/>
    </row>
    <row r="1438" spans="25:36" s="222" customFormat="1" x14ac:dyDescent="0.35">
      <c r="Y1438" s="221"/>
      <c r="AA1438" s="221"/>
      <c r="AB1438" s="223"/>
      <c r="AC1438" s="223"/>
      <c r="AF1438" s="224"/>
      <c r="AG1438" s="221"/>
      <c r="AH1438" s="221"/>
      <c r="AI1438" s="225"/>
      <c r="AJ1438" s="221"/>
    </row>
    <row r="1439" spans="25:36" s="222" customFormat="1" x14ac:dyDescent="0.35">
      <c r="Y1439" s="221"/>
      <c r="AA1439" s="221"/>
      <c r="AB1439" s="223"/>
      <c r="AC1439" s="223"/>
      <c r="AF1439" s="224"/>
      <c r="AG1439" s="221"/>
      <c r="AH1439" s="221"/>
      <c r="AI1439" s="225"/>
      <c r="AJ1439" s="221"/>
    </row>
    <row r="1440" spans="25:36" s="222" customFormat="1" x14ac:dyDescent="0.35">
      <c r="Y1440" s="221"/>
      <c r="AA1440" s="221"/>
      <c r="AB1440" s="223"/>
      <c r="AC1440" s="223"/>
      <c r="AF1440" s="224"/>
      <c r="AG1440" s="221"/>
      <c r="AH1440" s="221"/>
      <c r="AI1440" s="225"/>
      <c r="AJ1440" s="221"/>
    </row>
    <row r="1441" spans="25:36" s="222" customFormat="1" x14ac:dyDescent="0.35">
      <c r="Y1441" s="221"/>
      <c r="AA1441" s="221"/>
      <c r="AB1441" s="223"/>
      <c r="AC1441" s="223"/>
      <c r="AF1441" s="224"/>
      <c r="AG1441" s="221"/>
      <c r="AH1441" s="221"/>
      <c r="AI1441" s="225"/>
      <c r="AJ1441" s="221"/>
    </row>
    <row r="1442" spans="25:36" s="222" customFormat="1" x14ac:dyDescent="0.35">
      <c r="Y1442" s="221"/>
      <c r="AA1442" s="221"/>
      <c r="AB1442" s="223"/>
      <c r="AC1442" s="223"/>
      <c r="AF1442" s="224"/>
      <c r="AG1442" s="221"/>
      <c r="AH1442" s="221"/>
      <c r="AI1442" s="225"/>
      <c r="AJ1442" s="221"/>
    </row>
    <row r="1443" spans="25:36" s="222" customFormat="1" x14ac:dyDescent="0.35">
      <c r="Y1443" s="221"/>
      <c r="AA1443" s="221"/>
      <c r="AB1443" s="223"/>
      <c r="AC1443" s="223"/>
      <c r="AF1443" s="224"/>
      <c r="AG1443" s="221"/>
      <c r="AH1443" s="221"/>
      <c r="AI1443" s="225"/>
      <c r="AJ1443" s="221"/>
    </row>
    <row r="1444" spans="25:36" s="222" customFormat="1" x14ac:dyDescent="0.35">
      <c r="Y1444" s="221"/>
      <c r="AA1444" s="221"/>
      <c r="AB1444" s="223"/>
      <c r="AC1444" s="223"/>
      <c r="AF1444" s="224"/>
      <c r="AG1444" s="221"/>
      <c r="AH1444" s="221"/>
      <c r="AI1444" s="225"/>
      <c r="AJ1444" s="221"/>
    </row>
    <row r="1445" spans="25:36" s="222" customFormat="1" x14ac:dyDescent="0.35">
      <c r="Y1445" s="221"/>
      <c r="AA1445" s="221"/>
      <c r="AB1445" s="223"/>
      <c r="AC1445" s="223"/>
      <c r="AF1445" s="224"/>
      <c r="AG1445" s="221"/>
      <c r="AH1445" s="221"/>
      <c r="AI1445" s="225"/>
      <c r="AJ1445" s="221"/>
    </row>
    <row r="1446" spans="25:36" s="222" customFormat="1" x14ac:dyDescent="0.35">
      <c r="Y1446" s="221"/>
      <c r="AA1446" s="221"/>
      <c r="AB1446" s="223"/>
      <c r="AC1446" s="223"/>
      <c r="AF1446" s="224"/>
      <c r="AG1446" s="221"/>
      <c r="AH1446" s="221"/>
      <c r="AI1446" s="225"/>
      <c r="AJ1446" s="221"/>
    </row>
    <row r="1447" spans="25:36" s="222" customFormat="1" x14ac:dyDescent="0.35">
      <c r="Y1447" s="221"/>
      <c r="AA1447" s="221"/>
      <c r="AB1447" s="223"/>
      <c r="AC1447" s="223"/>
      <c r="AF1447" s="224"/>
      <c r="AG1447" s="221"/>
      <c r="AH1447" s="221"/>
      <c r="AI1447" s="225"/>
      <c r="AJ1447" s="221"/>
    </row>
    <row r="1448" spans="25:36" s="222" customFormat="1" x14ac:dyDescent="0.35">
      <c r="Y1448" s="221"/>
      <c r="AA1448" s="221"/>
      <c r="AB1448" s="223"/>
      <c r="AC1448" s="223"/>
      <c r="AF1448" s="224"/>
      <c r="AG1448" s="221"/>
      <c r="AH1448" s="221"/>
      <c r="AI1448" s="225"/>
      <c r="AJ1448" s="221"/>
    </row>
    <row r="1449" spans="25:36" s="222" customFormat="1" x14ac:dyDescent="0.35">
      <c r="Y1449" s="221"/>
      <c r="AA1449" s="221"/>
      <c r="AB1449" s="223"/>
      <c r="AC1449" s="223"/>
      <c r="AF1449" s="224"/>
      <c r="AG1449" s="221"/>
      <c r="AH1449" s="221"/>
      <c r="AI1449" s="225"/>
      <c r="AJ1449" s="221"/>
    </row>
    <row r="1450" spans="25:36" s="222" customFormat="1" x14ac:dyDescent="0.35">
      <c r="Y1450" s="221"/>
      <c r="AA1450" s="221"/>
      <c r="AB1450" s="223"/>
      <c r="AC1450" s="223"/>
      <c r="AF1450" s="224"/>
      <c r="AG1450" s="221"/>
      <c r="AH1450" s="221"/>
      <c r="AI1450" s="225"/>
      <c r="AJ1450" s="221"/>
    </row>
    <row r="1451" spans="25:36" s="222" customFormat="1" x14ac:dyDescent="0.35">
      <c r="Y1451" s="221"/>
      <c r="AA1451" s="221"/>
      <c r="AB1451" s="223"/>
      <c r="AC1451" s="223"/>
      <c r="AF1451" s="224"/>
      <c r="AG1451" s="221"/>
      <c r="AH1451" s="221"/>
      <c r="AI1451" s="225"/>
      <c r="AJ1451" s="221"/>
    </row>
    <row r="1452" spans="25:36" s="222" customFormat="1" x14ac:dyDescent="0.35">
      <c r="Y1452" s="221"/>
      <c r="AA1452" s="221"/>
      <c r="AB1452" s="223"/>
      <c r="AC1452" s="223"/>
      <c r="AF1452" s="224"/>
      <c r="AG1452" s="221"/>
      <c r="AH1452" s="221"/>
      <c r="AI1452" s="225"/>
      <c r="AJ1452" s="221"/>
    </row>
    <row r="1453" spans="25:36" s="222" customFormat="1" x14ac:dyDescent="0.35">
      <c r="Y1453" s="221"/>
      <c r="AA1453" s="221"/>
      <c r="AB1453" s="223"/>
      <c r="AC1453" s="223"/>
      <c r="AF1453" s="224"/>
      <c r="AG1453" s="221"/>
      <c r="AH1453" s="221"/>
      <c r="AI1453" s="225"/>
      <c r="AJ1453" s="221"/>
    </row>
    <row r="1454" spans="25:36" s="222" customFormat="1" x14ac:dyDescent="0.35">
      <c r="Y1454" s="221"/>
      <c r="AA1454" s="221"/>
      <c r="AB1454" s="223"/>
      <c r="AC1454" s="223"/>
      <c r="AF1454" s="224"/>
      <c r="AG1454" s="221"/>
      <c r="AH1454" s="221"/>
      <c r="AI1454" s="225"/>
      <c r="AJ1454" s="221"/>
    </row>
    <row r="1455" spans="25:36" s="222" customFormat="1" x14ac:dyDescent="0.35">
      <c r="Y1455" s="221"/>
      <c r="AA1455" s="221"/>
      <c r="AB1455" s="223"/>
      <c r="AC1455" s="223"/>
      <c r="AF1455" s="224"/>
      <c r="AG1455" s="221"/>
      <c r="AH1455" s="221"/>
      <c r="AI1455" s="225"/>
      <c r="AJ1455" s="221"/>
    </row>
    <row r="1456" spans="25:36" s="222" customFormat="1" x14ac:dyDescent="0.35">
      <c r="Y1456" s="221"/>
      <c r="AA1456" s="221"/>
      <c r="AB1456" s="223"/>
      <c r="AC1456" s="223"/>
      <c r="AF1456" s="224"/>
      <c r="AG1456" s="221"/>
      <c r="AH1456" s="221"/>
      <c r="AI1456" s="225"/>
      <c r="AJ1456" s="221"/>
    </row>
    <row r="1457" spans="25:36" s="222" customFormat="1" x14ac:dyDescent="0.35">
      <c r="Y1457" s="221"/>
      <c r="AA1457" s="221"/>
      <c r="AB1457" s="223"/>
      <c r="AC1457" s="223"/>
      <c r="AF1457" s="224"/>
      <c r="AG1457" s="221"/>
      <c r="AH1457" s="221"/>
      <c r="AI1457" s="225"/>
      <c r="AJ1457" s="221"/>
    </row>
    <row r="1458" spans="25:36" s="222" customFormat="1" x14ac:dyDescent="0.35">
      <c r="Y1458" s="221"/>
      <c r="AA1458" s="221"/>
      <c r="AB1458" s="223"/>
      <c r="AC1458" s="223"/>
      <c r="AF1458" s="224"/>
      <c r="AG1458" s="221"/>
      <c r="AH1458" s="221"/>
      <c r="AI1458" s="225"/>
      <c r="AJ1458" s="221"/>
    </row>
    <row r="1459" spans="25:36" s="222" customFormat="1" x14ac:dyDescent="0.35">
      <c r="Y1459" s="221"/>
      <c r="AA1459" s="221"/>
      <c r="AB1459" s="223"/>
      <c r="AC1459" s="223"/>
      <c r="AF1459" s="224"/>
      <c r="AG1459" s="221"/>
      <c r="AH1459" s="221"/>
      <c r="AI1459" s="225"/>
      <c r="AJ1459" s="221"/>
    </row>
    <row r="1460" spans="25:36" s="222" customFormat="1" x14ac:dyDescent="0.35">
      <c r="Y1460" s="221"/>
      <c r="AA1460" s="221"/>
      <c r="AB1460" s="223"/>
      <c r="AC1460" s="223"/>
      <c r="AF1460" s="224"/>
      <c r="AG1460" s="221"/>
      <c r="AH1460" s="221"/>
      <c r="AI1460" s="225"/>
      <c r="AJ1460" s="221"/>
    </row>
    <row r="1461" spans="25:36" s="222" customFormat="1" x14ac:dyDescent="0.35">
      <c r="Y1461" s="221"/>
      <c r="AA1461" s="221"/>
      <c r="AB1461" s="223"/>
      <c r="AC1461" s="223"/>
      <c r="AF1461" s="224"/>
      <c r="AG1461" s="221"/>
      <c r="AH1461" s="221"/>
      <c r="AI1461" s="225"/>
      <c r="AJ1461" s="221"/>
    </row>
    <row r="1462" spans="25:36" s="222" customFormat="1" x14ac:dyDescent="0.35">
      <c r="Y1462" s="221"/>
      <c r="AA1462" s="221"/>
      <c r="AB1462" s="223"/>
      <c r="AC1462" s="223"/>
      <c r="AF1462" s="224"/>
      <c r="AG1462" s="221"/>
      <c r="AH1462" s="221"/>
      <c r="AI1462" s="225"/>
      <c r="AJ1462" s="221"/>
    </row>
    <row r="1463" spans="25:36" s="222" customFormat="1" x14ac:dyDescent="0.35">
      <c r="Y1463" s="221"/>
      <c r="AA1463" s="221"/>
      <c r="AB1463" s="223"/>
      <c r="AC1463" s="223"/>
      <c r="AF1463" s="224"/>
      <c r="AG1463" s="221"/>
      <c r="AH1463" s="221"/>
      <c r="AI1463" s="225"/>
      <c r="AJ1463" s="221"/>
    </row>
    <row r="1464" spans="25:36" s="222" customFormat="1" x14ac:dyDescent="0.35">
      <c r="Y1464" s="221"/>
      <c r="AA1464" s="221"/>
      <c r="AB1464" s="223"/>
      <c r="AC1464" s="223"/>
      <c r="AF1464" s="224"/>
      <c r="AG1464" s="221"/>
      <c r="AH1464" s="221"/>
      <c r="AI1464" s="225"/>
      <c r="AJ1464" s="221"/>
    </row>
    <row r="1465" spans="25:36" s="222" customFormat="1" x14ac:dyDescent="0.35">
      <c r="Y1465" s="221"/>
      <c r="AA1465" s="221"/>
      <c r="AB1465" s="223"/>
      <c r="AC1465" s="223"/>
      <c r="AF1465" s="224"/>
      <c r="AG1465" s="221"/>
      <c r="AH1465" s="221"/>
      <c r="AI1465" s="225"/>
      <c r="AJ1465" s="221"/>
    </row>
    <row r="1466" spans="25:36" s="222" customFormat="1" x14ac:dyDescent="0.35">
      <c r="Y1466" s="221"/>
      <c r="AA1466" s="221"/>
      <c r="AB1466" s="223"/>
      <c r="AC1466" s="223"/>
      <c r="AF1466" s="224"/>
      <c r="AG1466" s="221"/>
      <c r="AH1466" s="221"/>
      <c r="AI1466" s="225"/>
      <c r="AJ1466" s="221"/>
    </row>
    <row r="1467" spans="25:36" s="222" customFormat="1" x14ac:dyDescent="0.35">
      <c r="Y1467" s="221"/>
      <c r="AA1467" s="221"/>
      <c r="AB1467" s="223"/>
      <c r="AC1467" s="223"/>
      <c r="AF1467" s="224"/>
      <c r="AG1467" s="221"/>
      <c r="AH1467" s="221"/>
      <c r="AI1467" s="225"/>
      <c r="AJ1467" s="221"/>
    </row>
    <row r="1468" spans="25:36" s="222" customFormat="1" x14ac:dyDescent="0.35">
      <c r="Y1468" s="221"/>
      <c r="AA1468" s="221"/>
      <c r="AB1468" s="223"/>
      <c r="AC1468" s="223"/>
      <c r="AF1468" s="224"/>
      <c r="AG1468" s="221"/>
      <c r="AH1468" s="221"/>
      <c r="AI1468" s="225"/>
      <c r="AJ1468" s="221"/>
    </row>
    <row r="1469" spans="25:36" s="222" customFormat="1" x14ac:dyDescent="0.35">
      <c r="Y1469" s="221"/>
      <c r="AA1469" s="221"/>
      <c r="AB1469" s="223"/>
      <c r="AC1469" s="223"/>
      <c r="AF1469" s="224"/>
      <c r="AG1469" s="221"/>
      <c r="AH1469" s="221"/>
      <c r="AI1469" s="225"/>
      <c r="AJ1469" s="221"/>
    </row>
    <row r="1470" spans="25:36" s="222" customFormat="1" x14ac:dyDescent="0.35">
      <c r="Y1470" s="221"/>
      <c r="AA1470" s="221"/>
      <c r="AB1470" s="223"/>
      <c r="AC1470" s="223"/>
      <c r="AF1470" s="224"/>
      <c r="AG1470" s="221"/>
      <c r="AH1470" s="221"/>
      <c r="AI1470" s="225"/>
      <c r="AJ1470" s="221"/>
    </row>
    <row r="1471" spans="25:36" s="222" customFormat="1" x14ac:dyDescent="0.35">
      <c r="Y1471" s="221"/>
      <c r="AA1471" s="221"/>
      <c r="AB1471" s="223"/>
      <c r="AC1471" s="223"/>
      <c r="AF1471" s="224"/>
      <c r="AG1471" s="221"/>
      <c r="AH1471" s="221"/>
      <c r="AI1471" s="225"/>
      <c r="AJ1471" s="221"/>
    </row>
    <row r="1472" spans="25:36" s="222" customFormat="1" x14ac:dyDescent="0.35">
      <c r="Y1472" s="221"/>
      <c r="AA1472" s="221"/>
      <c r="AB1472" s="223"/>
      <c r="AC1472" s="223"/>
      <c r="AF1472" s="224"/>
      <c r="AG1472" s="221"/>
      <c r="AH1472" s="221"/>
      <c r="AI1472" s="225"/>
      <c r="AJ1472" s="221"/>
    </row>
    <row r="1473" spans="25:36" s="222" customFormat="1" x14ac:dyDescent="0.35">
      <c r="Y1473" s="221"/>
      <c r="AA1473" s="221"/>
      <c r="AB1473" s="223"/>
      <c r="AC1473" s="223"/>
      <c r="AF1473" s="224"/>
      <c r="AG1473" s="221"/>
      <c r="AH1473" s="221"/>
      <c r="AI1473" s="225"/>
      <c r="AJ1473" s="221"/>
    </row>
    <row r="1474" spans="25:36" s="222" customFormat="1" x14ac:dyDescent="0.35">
      <c r="Y1474" s="221"/>
      <c r="AA1474" s="221"/>
      <c r="AB1474" s="223"/>
      <c r="AC1474" s="223"/>
      <c r="AF1474" s="224"/>
      <c r="AG1474" s="221"/>
      <c r="AH1474" s="221"/>
      <c r="AI1474" s="225"/>
      <c r="AJ1474" s="221"/>
    </row>
    <row r="1475" spans="25:36" s="222" customFormat="1" x14ac:dyDescent="0.35">
      <c r="Y1475" s="221"/>
      <c r="AA1475" s="221"/>
      <c r="AB1475" s="223"/>
      <c r="AC1475" s="223"/>
      <c r="AF1475" s="224"/>
      <c r="AG1475" s="221"/>
      <c r="AH1475" s="221"/>
      <c r="AI1475" s="225"/>
      <c r="AJ1475" s="221"/>
    </row>
    <row r="1476" spans="25:36" s="222" customFormat="1" x14ac:dyDescent="0.35">
      <c r="Y1476" s="221"/>
      <c r="AA1476" s="221"/>
      <c r="AB1476" s="223"/>
      <c r="AC1476" s="223"/>
      <c r="AF1476" s="224"/>
      <c r="AG1476" s="221"/>
      <c r="AH1476" s="221"/>
      <c r="AI1476" s="225"/>
      <c r="AJ1476" s="221"/>
    </row>
    <row r="1477" spans="25:36" s="222" customFormat="1" x14ac:dyDescent="0.35">
      <c r="Y1477" s="221"/>
      <c r="AA1477" s="221"/>
      <c r="AB1477" s="223"/>
      <c r="AC1477" s="223"/>
      <c r="AF1477" s="224"/>
      <c r="AG1477" s="221"/>
      <c r="AH1477" s="221"/>
      <c r="AI1477" s="225"/>
      <c r="AJ1477" s="221"/>
    </row>
    <row r="1478" spans="25:36" s="222" customFormat="1" x14ac:dyDescent="0.35">
      <c r="Y1478" s="221"/>
      <c r="AA1478" s="221"/>
      <c r="AB1478" s="223"/>
      <c r="AC1478" s="223"/>
      <c r="AF1478" s="224"/>
      <c r="AG1478" s="221"/>
      <c r="AH1478" s="221"/>
      <c r="AI1478" s="225"/>
      <c r="AJ1478" s="221"/>
    </row>
    <row r="1479" spans="25:36" s="222" customFormat="1" x14ac:dyDescent="0.35">
      <c r="Y1479" s="221"/>
      <c r="AA1479" s="221"/>
      <c r="AB1479" s="223"/>
      <c r="AC1479" s="223"/>
      <c r="AF1479" s="224"/>
      <c r="AG1479" s="221"/>
      <c r="AH1479" s="221"/>
      <c r="AI1479" s="225"/>
      <c r="AJ1479" s="221"/>
    </row>
    <row r="1480" spans="25:36" s="222" customFormat="1" x14ac:dyDescent="0.35">
      <c r="Y1480" s="221"/>
      <c r="AA1480" s="221"/>
      <c r="AB1480" s="223"/>
      <c r="AC1480" s="223"/>
      <c r="AF1480" s="224"/>
      <c r="AG1480" s="221"/>
      <c r="AH1480" s="221"/>
      <c r="AI1480" s="225"/>
      <c r="AJ1480" s="221"/>
    </row>
    <row r="1481" spans="25:36" s="222" customFormat="1" x14ac:dyDescent="0.35">
      <c r="Y1481" s="221"/>
      <c r="AA1481" s="221"/>
      <c r="AB1481" s="223"/>
      <c r="AC1481" s="223"/>
      <c r="AF1481" s="224"/>
      <c r="AG1481" s="221"/>
      <c r="AH1481" s="221"/>
      <c r="AI1481" s="225"/>
      <c r="AJ1481" s="221"/>
    </row>
    <row r="1482" spans="25:36" s="222" customFormat="1" x14ac:dyDescent="0.35">
      <c r="Y1482" s="221"/>
      <c r="AA1482" s="221"/>
      <c r="AB1482" s="223"/>
      <c r="AC1482" s="223"/>
      <c r="AF1482" s="224"/>
      <c r="AG1482" s="221"/>
      <c r="AH1482" s="221"/>
      <c r="AI1482" s="225"/>
      <c r="AJ1482" s="221"/>
    </row>
    <row r="1483" spans="25:36" s="222" customFormat="1" x14ac:dyDescent="0.35">
      <c r="Y1483" s="221"/>
      <c r="AA1483" s="221"/>
      <c r="AB1483" s="223"/>
      <c r="AC1483" s="223"/>
      <c r="AF1483" s="224"/>
      <c r="AG1483" s="221"/>
      <c r="AH1483" s="221"/>
      <c r="AI1483" s="225"/>
      <c r="AJ1483" s="221"/>
    </row>
    <row r="1484" spans="25:36" s="222" customFormat="1" x14ac:dyDescent="0.35">
      <c r="Y1484" s="221"/>
      <c r="AA1484" s="221"/>
      <c r="AB1484" s="223"/>
      <c r="AC1484" s="223"/>
      <c r="AF1484" s="224"/>
      <c r="AG1484" s="221"/>
      <c r="AH1484" s="221"/>
      <c r="AI1484" s="225"/>
      <c r="AJ1484" s="221"/>
    </row>
    <row r="1485" spans="25:36" s="222" customFormat="1" x14ac:dyDescent="0.35">
      <c r="Y1485" s="221"/>
      <c r="AA1485" s="221"/>
      <c r="AB1485" s="223"/>
      <c r="AC1485" s="223"/>
      <c r="AF1485" s="224"/>
      <c r="AG1485" s="221"/>
      <c r="AH1485" s="221"/>
      <c r="AI1485" s="225"/>
      <c r="AJ1485" s="221"/>
    </row>
    <row r="1486" spans="25:36" s="222" customFormat="1" x14ac:dyDescent="0.35">
      <c r="Y1486" s="221"/>
      <c r="AA1486" s="221"/>
      <c r="AB1486" s="223"/>
      <c r="AC1486" s="223"/>
      <c r="AF1486" s="224"/>
      <c r="AG1486" s="221"/>
      <c r="AH1486" s="221"/>
      <c r="AI1486" s="225"/>
      <c r="AJ1486" s="221"/>
    </row>
    <row r="1487" spans="25:36" s="222" customFormat="1" x14ac:dyDescent="0.35">
      <c r="Y1487" s="221"/>
      <c r="AA1487" s="221"/>
      <c r="AB1487" s="223"/>
      <c r="AC1487" s="223"/>
      <c r="AF1487" s="224"/>
      <c r="AG1487" s="221"/>
      <c r="AH1487" s="221"/>
      <c r="AI1487" s="225"/>
      <c r="AJ1487" s="221"/>
    </row>
    <row r="1488" spans="25:36" s="222" customFormat="1" x14ac:dyDescent="0.35">
      <c r="Y1488" s="221"/>
      <c r="AA1488" s="221"/>
      <c r="AB1488" s="223"/>
      <c r="AC1488" s="223"/>
      <c r="AF1488" s="224"/>
      <c r="AG1488" s="221"/>
      <c r="AH1488" s="221"/>
      <c r="AI1488" s="225"/>
      <c r="AJ1488" s="221"/>
    </row>
    <row r="1489" spans="25:36" s="222" customFormat="1" x14ac:dyDescent="0.35">
      <c r="Y1489" s="221"/>
      <c r="AA1489" s="221"/>
      <c r="AB1489" s="223"/>
      <c r="AC1489" s="223"/>
      <c r="AF1489" s="224"/>
      <c r="AG1489" s="221"/>
      <c r="AH1489" s="221"/>
      <c r="AI1489" s="225"/>
      <c r="AJ1489" s="221"/>
    </row>
    <row r="1490" spans="25:36" s="222" customFormat="1" x14ac:dyDescent="0.35">
      <c r="Y1490" s="221"/>
      <c r="AA1490" s="221"/>
      <c r="AB1490" s="223"/>
      <c r="AC1490" s="223"/>
      <c r="AF1490" s="224"/>
      <c r="AG1490" s="221"/>
      <c r="AH1490" s="221"/>
      <c r="AI1490" s="225"/>
      <c r="AJ1490" s="221"/>
    </row>
    <row r="1491" spans="25:36" s="222" customFormat="1" x14ac:dyDescent="0.35">
      <c r="Y1491" s="221"/>
      <c r="AA1491" s="221"/>
      <c r="AB1491" s="223"/>
      <c r="AC1491" s="223"/>
      <c r="AF1491" s="224"/>
      <c r="AG1491" s="221"/>
      <c r="AH1491" s="221"/>
      <c r="AI1491" s="225"/>
      <c r="AJ1491" s="221"/>
    </row>
    <row r="1492" spans="25:36" s="222" customFormat="1" x14ac:dyDescent="0.35">
      <c r="Y1492" s="221"/>
      <c r="AA1492" s="221"/>
      <c r="AB1492" s="223"/>
      <c r="AC1492" s="223"/>
      <c r="AF1492" s="224"/>
      <c r="AG1492" s="221"/>
      <c r="AH1492" s="221"/>
      <c r="AI1492" s="225"/>
      <c r="AJ1492" s="221"/>
    </row>
    <row r="1493" spans="25:36" s="222" customFormat="1" x14ac:dyDescent="0.35">
      <c r="Y1493" s="221"/>
      <c r="AA1493" s="221"/>
      <c r="AB1493" s="223"/>
      <c r="AC1493" s="223"/>
      <c r="AF1493" s="224"/>
      <c r="AG1493" s="221"/>
      <c r="AH1493" s="221"/>
      <c r="AI1493" s="225"/>
      <c r="AJ1493" s="221"/>
    </row>
    <row r="1494" spans="25:36" s="222" customFormat="1" x14ac:dyDescent="0.35">
      <c r="Y1494" s="221"/>
      <c r="AA1494" s="221"/>
      <c r="AB1494" s="223"/>
      <c r="AC1494" s="223"/>
      <c r="AF1494" s="224"/>
      <c r="AG1494" s="221"/>
      <c r="AH1494" s="221"/>
      <c r="AI1494" s="225"/>
      <c r="AJ1494" s="221"/>
    </row>
    <row r="1495" spans="25:36" s="222" customFormat="1" x14ac:dyDescent="0.35">
      <c r="Y1495" s="221"/>
      <c r="AA1495" s="221"/>
      <c r="AB1495" s="223"/>
      <c r="AC1495" s="223"/>
      <c r="AF1495" s="224"/>
      <c r="AG1495" s="221"/>
      <c r="AH1495" s="221"/>
      <c r="AI1495" s="225"/>
      <c r="AJ1495" s="221"/>
    </row>
    <row r="1496" spans="25:36" s="222" customFormat="1" x14ac:dyDescent="0.35">
      <c r="Y1496" s="221"/>
      <c r="AA1496" s="221"/>
      <c r="AB1496" s="223"/>
      <c r="AC1496" s="223"/>
      <c r="AF1496" s="224"/>
      <c r="AG1496" s="221"/>
      <c r="AH1496" s="221"/>
      <c r="AI1496" s="225"/>
      <c r="AJ1496" s="221"/>
    </row>
    <row r="1497" spans="25:36" s="222" customFormat="1" x14ac:dyDescent="0.35">
      <c r="Y1497" s="221"/>
      <c r="AA1497" s="221"/>
      <c r="AB1497" s="223"/>
      <c r="AC1497" s="223"/>
      <c r="AF1497" s="224"/>
      <c r="AG1497" s="221"/>
      <c r="AH1497" s="221"/>
      <c r="AI1497" s="225"/>
      <c r="AJ1497" s="221"/>
    </row>
    <row r="1498" spans="25:36" s="222" customFormat="1" x14ac:dyDescent="0.35">
      <c r="Y1498" s="221"/>
      <c r="AA1498" s="221"/>
      <c r="AB1498" s="223"/>
      <c r="AC1498" s="223"/>
      <c r="AF1498" s="224"/>
      <c r="AG1498" s="221"/>
      <c r="AH1498" s="221"/>
      <c r="AI1498" s="225"/>
      <c r="AJ1498" s="221"/>
    </row>
    <row r="1499" spans="25:36" s="222" customFormat="1" x14ac:dyDescent="0.35">
      <c r="Y1499" s="221"/>
      <c r="AA1499" s="221"/>
      <c r="AB1499" s="223"/>
      <c r="AC1499" s="223"/>
      <c r="AF1499" s="224"/>
      <c r="AG1499" s="221"/>
      <c r="AH1499" s="221"/>
      <c r="AI1499" s="225"/>
      <c r="AJ1499" s="221"/>
    </row>
    <row r="1500" spans="25:36" s="222" customFormat="1" x14ac:dyDescent="0.35">
      <c r="Y1500" s="221"/>
      <c r="AA1500" s="221"/>
      <c r="AB1500" s="223"/>
      <c r="AC1500" s="223"/>
      <c r="AF1500" s="224"/>
      <c r="AG1500" s="221"/>
      <c r="AH1500" s="221"/>
      <c r="AI1500" s="225"/>
      <c r="AJ1500" s="221"/>
    </row>
    <row r="1501" spans="25:36" s="222" customFormat="1" x14ac:dyDescent="0.35">
      <c r="Y1501" s="221"/>
      <c r="AA1501" s="221"/>
      <c r="AB1501" s="223"/>
      <c r="AC1501" s="223"/>
      <c r="AF1501" s="224"/>
      <c r="AG1501" s="221"/>
      <c r="AH1501" s="221"/>
      <c r="AI1501" s="225"/>
      <c r="AJ1501" s="221"/>
    </row>
    <row r="1502" spans="25:36" s="222" customFormat="1" x14ac:dyDescent="0.35">
      <c r="Y1502" s="221"/>
      <c r="AA1502" s="221"/>
      <c r="AB1502" s="223"/>
      <c r="AC1502" s="223"/>
      <c r="AF1502" s="224"/>
      <c r="AG1502" s="221"/>
      <c r="AH1502" s="221"/>
      <c r="AI1502" s="225"/>
      <c r="AJ1502" s="221"/>
    </row>
    <row r="1503" spans="25:36" s="222" customFormat="1" x14ac:dyDescent="0.35">
      <c r="Y1503" s="221"/>
      <c r="AA1503" s="221"/>
      <c r="AB1503" s="223"/>
      <c r="AC1503" s="223"/>
      <c r="AF1503" s="224"/>
      <c r="AG1503" s="221"/>
      <c r="AH1503" s="221"/>
      <c r="AI1503" s="225"/>
      <c r="AJ1503" s="221"/>
    </row>
    <row r="1504" spans="25:36" s="222" customFormat="1" x14ac:dyDescent="0.35">
      <c r="Y1504" s="221"/>
      <c r="AA1504" s="221"/>
      <c r="AB1504" s="223"/>
      <c r="AC1504" s="223"/>
      <c r="AF1504" s="224"/>
      <c r="AG1504" s="221"/>
      <c r="AH1504" s="221"/>
      <c r="AI1504" s="225"/>
      <c r="AJ1504" s="221"/>
    </row>
    <row r="1505" spans="25:36" s="222" customFormat="1" x14ac:dyDescent="0.35">
      <c r="Y1505" s="221"/>
      <c r="AA1505" s="221"/>
      <c r="AB1505" s="223"/>
      <c r="AC1505" s="223"/>
      <c r="AF1505" s="224"/>
      <c r="AG1505" s="221"/>
      <c r="AH1505" s="221"/>
      <c r="AI1505" s="225"/>
      <c r="AJ1505" s="221"/>
    </row>
    <row r="1506" spans="25:36" s="222" customFormat="1" x14ac:dyDescent="0.35">
      <c r="Y1506" s="221"/>
      <c r="AA1506" s="221"/>
      <c r="AB1506" s="223"/>
      <c r="AC1506" s="223"/>
      <c r="AF1506" s="224"/>
      <c r="AG1506" s="221"/>
      <c r="AH1506" s="221"/>
      <c r="AI1506" s="225"/>
      <c r="AJ1506" s="221"/>
    </row>
    <row r="1507" spans="25:36" s="222" customFormat="1" x14ac:dyDescent="0.35">
      <c r="Y1507" s="221"/>
      <c r="AA1507" s="221"/>
      <c r="AB1507" s="223"/>
      <c r="AC1507" s="223"/>
      <c r="AF1507" s="224"/>
      <c r="AG1507" s="221"/>
      <c r="AH1507" s="221"/>
      <c r="AI1507" s="225"/>
      <c r="AJ1507" s="221"/>
    </row>
    <row r="1508" spans="25:36" s="222" customFormat="1" x14ac:dyDescent="0.35">
      <c r="Y1508" s="221"/>
      <c r="AA1508" s="221"/>
      <c r="AB1508" s="223"/>
      <c r="AC1508" s="223"/>
      <c r="AF1508" s="224"/>
      <c r="AG1508" s="221"/>
      <c r="AH1508" s="221"/>
      <c r="AI1508" s="225"/>
      <c r="AJ1508" s="221"/>
    </row>
    <row r="1509" spans="25:36" s="222" customFormat="1" x14ac:dyDescent="0.35">
      <c r="Y1509" s="221"/>
      <c r="AA1509" s="221"/>
      <c r="AB1509" s="223"/>
      <c r="AC1509" s="223"/>
      <c r="AF1509" s="224"/>
      <c r="AG1509" s="221"/>
      <c r="AH1509" s="221"/>
      <c r="AI1509" s="225"/>
      <c r="AJ1509" s="221"/>
    </row>
    <row r="1510" spans="25:36" s="222" customFormat="1" x14ac:dyDescent="0.35">
      <c r="Y1510" s="221"/>
      <c r="AA1510" s="221"/>
      <c r="AB1510" s="223"/>
      <c r="AC1510" s="223"/>
      <c r="AF1510" s="224"/>
      <c r="AG1510" s="221"/>
      <c r="AH1510" s="221"/>
      <c r="AI1510" s="225"/>
      <c r="AJ1510" s="221"/>
    </row>
    <row r="1511" spans="25:36" s="222" customFormat="1" x14ac:dyDescent="0.35">
      <c r="Y1511" s="221"/>
      <c r="AA1511" s="221"/>
      <c r="AB1511" s="223"/>
      <c r="AC1511" s="223"/>
      <c r="AF1511" s="224"/>
      <c r="AG1511" s="221"/>
      <c r="AH1511" s="221"/>
      <c r="AI1511" s="225"/>
      <c r="AJ1511" s="221"/>
    </row>
    <row r="1512" spans="25:36" s="222" customFormat="1" x14ac:dyDescent="0.35">
      <c r="Y1512" s="221"/>
      <c r="AA1512" s="221"/>
      <c r="AB1512" s="223"/>
      <c r="AC1512" s="223"/>
      <c r="AF1512" s="224"/>
      <c r="AG1512" s="221"/>
      <c r="AH1512" s="221"/>
      <c r="AI1512" s="225"/>
      <c r="AJ1512" s="221"/>
    </row>
    <row r="1513" spans="25:36" s="222" customFormat="1" x14ac:dyDescent="0.35">
      <c r="Y1513" s="221"/>
      <c r="AA1513" s="221"/>
      <c r="AB1513" s="223"/>
      <c r="AC1513" s="223"/>
      <c r="AF1513" s="224"/>
      <c r="AG1513" s="221"/>
      <c r="AH1513" s="221"/>
      <c r="AI1513" s="225"/>
      <c r="AJ1513" s="221"/>
    </row>
    <row r="1514" spans="25:36" s="222" customFormat="1" x14ac:dyDescent="0.35">
      <c r="Y1514" s="221"/>
      <c r="AA1514" s="221"/>
      <c r="AB1514" s="223"/>
      <c r="AC1514" s="223"/>
      <c r="AF1514" s="224"/>
      <c r="AG1514" s="221"/>
      <c r="AH1514" s="221"/>
      <c r="AI1514" s="225"/>
      <c r="AJ1514" s="221"/>
    </row>
    <row r="1515" spans="25:36" s="222" customFormat="1" x14ac:dyDescent="0.35">
      <c r="Y1515" s="221"/>
      <c r="AA1515" s="221"/>
      <c r="AB1515" s="223"/>
      <c r="AC1515" s="223"/>
      <c r="AF1515" s="224"/>
      <c r="AG1515" s="221"/>
      <c r="AH1515" s="221"/>
      <c r="AI1515" s="225"/>
      <c r="AJ1515" s="221"/>
    </row>
    <row r="1516" spans="25:36" s="222" customFormat="1" x14ac:dyDescent="0.35">
      <c r="Y1516" s="221"/>
      <c r="AA1516" s="221"/>
      <c r="AB1516" s="223"/>
      <c r="AC1516" s="223"/>
      <c r="AF1516" s="224"/>
      <c r="AG1516" s="221"/>
      <c r="AH1516" s="221"/>
      <c r="AI1516" s="225"/>
      <c r="AJ1516" s="221"/>
    </row>
    <row r="1517" spans="25:36" s="222" customFormat="1" x14ac:dyDescent="0.35">
      <c r="Y1517" s="221"/>
      <c r="AA1517" s="221"/>
      <c r="AB1517" s="223"/>
      <c r="AC1517" s="223"/>
      <c r="AF1517" s="224"/>
      <c r="AG1517" s="221"/>
      <c r="AH1517" s="221"/>
      <c r="AI1517" s="225"/>
      <c r="AJ1517" s="221"/>
    </row>
    <row r="1518" spans="25:36" s="222" customFormat="1" x14ac:dyDescent="0.35">
      <c r="Y1518" s="221"/>
      <c r="AA1518" s="221"/>
      <c r="AB1518" s="223"/>
      <c r="AC1518" s="223"/>
      <c r="AF1518" s="224"/>
      <c r="AG1518" s="221"/>
      <c r="AH1518" s="221"/>
      <c r="AI1518" s="225"/>
      <c r="AJ1518" s="221"/>
    </row>
    <row r="1519" spans="25:36" s="222" customFormat="1" x14ac:dyDescent="0.35">
      <c r="Y1519" s="221"/>
      <c r="AA1519" s="221"/>
      <c r="AB1519" s="223"/>
      <c r="AC1519" s="223"/>
      <c r="AF1519" s="224"/>
      <c r="AG1519" s="221"/>
      <c r="AH1519" s="221"/>
      <c r="AI1519" s="225"/>
      <c r="AJ1519" s="221"/>
    </row>
    <row r="1520" spans="25:36" s="222" customFormat="1" x14ac:dyDescent="0.35">
      <c r="Y1520" s="221"/>
      <c r="AA1520" s="221"/>
      <c r="AB1520" s="223"/>
      <c r="AC1520" s="223"/>
      <c r="AF1520" s="224"/>
      <c r="AG1520" s="221"/>
      <c r="AH1520" s="221"/>
      <c r="AI1520" s="225"/>
      <c r="AJ1520" s="221"/>
    </row>
    <row r="1521" spans="25:36" s="222" customFormat="1" x14ac:dyDescent="0.35">
      <c r="Y1521" s="221"/>
      <c r="AA1521" s="221"/>
      <c r="AB1521" s="223"/>
      <c r="AC1521" s="223"/>
      <c r="AF1521" s="224"/>
      <c r="AG1521" s="221"/>
      <c r="AH1521" s="221"/>
      <c r="AI1521" s="225"/>
      <c r="AJ1521" s="221"/>
    </row>
    <row r="1522" spans="25:36" s="222" customFormat="1" x14ac:dyDescent="0.35">
      <c r="Y1522" s="221"/>
      <c r="AA1522" s="221"/>
      <c r="AB1522" s="223"/>
      <c r="AC1522" s="223"/>
      <c r="AF1522" s="224"/>
      <c r="AG1522" s="221"/>
      <c r="AH1522" s="221"/>
      <c r="AI1522" s="225"/>
      <c r="AJ1522" s="221"/>
    </row>
    <row r="1523" spans="25:36" s="222" customFormat="1" x14ac:dyDescent="0.35">
      <c r="Y1523" s="221"/>
      <c r="AA1523" s="221"/>
      <c r="AB1523" s="223"/>
      <c r="AC1523" s="223"/>
      <c r="AF1523" s="224"/>
      <c r="AG1523" s="221"/>
      <c r="AH1523" s="221"/>
      <c r="AI1523" s="225"/>
      <c r="AJ1523" s="221"/>
    </row>
    <row r="1524" spans="25:36" s="222" customFormat="1" x14ac:dyDescent="0.35">
      <c r="Y1524" s="221"/>
      <c r="AA1524" s="221"/>
      <c r="AB1524" s="223"/>
      <c r="AC1524" s="223"/>
      <c r="AF1524" s="224"/>
      <c r="AG1524" s="221"/>
      <c r="AH1524" s="221"/>
      <c r="AI1524" s="225"/>
      <c r="AJ1524" s="221"/>
    </row>
    <row r="1525" spans="25:36" s="222" customFormat="1" x14ac:dyDescent="0.35">
      <c r="Y1525" s="221"/>
      <c r="AA1525" s="221"/>
      <c r="AB1525" s="223"/>
      <c r="AC1525" s="223"/>
      <c r="AF1525" s="224"/>
      <c r="AG1525" s="221"/>
      <c r="AH1525" s="221"/>
      <c r="AI1525" s="225"/>
      <c r="AJ1525" s="221"/>
    </row>
    <row r="1526" spans="25:36" s="222" customFormat="1" x14ac:dyDescent="0.35">
      <c r="Y1526" s="221"/>
      <c r="AA1526" s="221"/>
      <c r="AB1526" s="223"/>
      <c r="AC1526" s="223"/>
      <c r="AF1526" s="224"/>
      <c r="AG1526" s="221"/>
      <c r="AH1526" s="221"/>
      <c r="AI1526" s="225"/>
      <c r="AJ1526" s="221"/>
    </row>
    <row r="1527" spans="25:36" s="222" customFormat="1" x14ac:dyDescent="0.35">
      <c r="Y1527" s="221"/>
      <c r="AA1527" s="221"/>
      <c r="AB1527" s="223"/>
      <c r="AC1527" s="223"/>
      <c r="AF1527" s="224"/>
      <c r="AG1527" s="221"/>
      <c r="AH1527" s="221"/>
      <c r="AI1527" s="225"/>
      <c r="AJ1527" s="221"/>
    </row>
    <row r="1528" spans="25:36" s="222" customFormat="1" x14ac:dyDescent="0.35">
      <c r="Y1528" s="221"/>
      <c r="AA1528" s="221"/>
      <c r="AB1528" s="223"/>
      <c r="AC1528" s="223"/>
      <c r="AF1528" s="224"/>
      <c r="AG1528" s="221"/>
      <c r="AH1528" s="221"/>
      <c r="AI1528" s="225"/>
      <c r="AJ1528" s="221"/>
    </row>
    <row r="1529" spans="25:36" s="222" customFormat="1" x14ac:dyDescent="0.35">
      <c r="Y1529" s="221"/>
      <c r="AA1529" s="221"/>
      <c r="AB1529" s="223"/>
      <c r="AC1529" s="223"/>
      <c r="AF1529" s="224"/>
      <c r="AG1529" s="221"/>
      <c r="AH1529" s="221"/>
      <c r="AI1529" s="225"/>
      <c r="AJ1529" s="221"/>
    </row>
    <row r="1530" spans="25:36" s="222" customFormat="1" x14ac:dyDescent="0.35">
      <c r="Y1530" s="221"/>
      <c r="AA1530" s="221"/>
      <c r="AB1530" s="223"/>
      <c r="AC1530" s="223"/>
      <c r="AF1530" s="224"/>
      <c r="AG1530" s="221"/>
      <c r="AH1530" s="221"/>
      <c r="AI1530" s="225"/>
      <c r="AJ1530" s="221"/>
    </row>
    <row r="1531" spans="25:36" s="222" customFormat="1" x14ac:dyDescent="0.35">
      <c r="Y1531" s="221"/>
      <c r="AA1531" s="221"/>
      <c r="AB1531" s="223"/>
      <c r="AC1531" s="223"/>
      <c r="AF1531" s="224"/>
      <c r="AG1531" s="221"/>
      <c r="AH1531" s="221"/>
      <c r="AI1531" s="225"/>
      <c r="AJ1531" s="221"/>
    </row>
    <row r="1532" spans="25:36" s="222" customFormat="1" x14ac:dyDescent="0.35">
      <c r="Y1532" s="221"/>
      <c r="AA1532" s="221"/>
      <c r="AB1532" s="223"/>
      <c r="AC1532" s="223"/>
      <c r="AF1532" s="224"/>
      <c r="AG1532" s="221"/>
      <c r="AH1532" s="221"/>
      <c r="AI1532" s="225"/>
      <c r="AJ1532" s="221"/>
    </row>
    <row r="1533" spans="25:36" s="222" customFormat="1" x14ac:dyDescent="0.35">
      <c r="Y1533" s="221"/>
      <c r="AA1533" s="221"/>
      <c r="AB1533" s="223"/>
      <c r="AC1533" s="223"/>
      <c r="AF1533" s="224"/>
      <c r="AG1533" s="221"/>
      <c r="AH1533" s="221"/>
      <c r="AI1533" s="225"/>
      <c r="AJ1533" s="221"/>
    </row>
    <row r="1534" spans="25:36" s="222" customFormat="1" x14ac:dyDescent="0.35">
      <c r="Y1534" s="221"/>
      <c r="AA1534" s="221"/>
      <c r="AB1534" s="223"/>
      <c r="AC1534" s="223"/>
      <c r="AF1534" s="224"/>
      <c r="AG1534" s="221"/>
      <c r="AH1534" s="221"/>
      <c r="AI1534" s="225"/>
      <c r="AJ1534" s="221"/>
    </row>
    <row r="1535" spans="25:36" s="222" customFormat="1" x14ac:dyDescent="0.35">
      <c r="Y1535" s="221"/>
      <c r="AA1535" s="221"/>
      <c r="AB1535" s="223"/>
      <c r="AC1535" s="223"/>
      <c r="AF1535" s="224"/>
      <c r="AG1535" s="221"/>
      <c r="AH1535" s="221"/>
      <c r="AI1535" s="225"/>
      <c r="AJ1535" s="221"/>
    </row>
    <row r="1536" spans="25:36" s="222" customFormat="1" x14ac:dyDescent="0.35">
      <c r="Y1536" s="221"/>
      <c r="AA1536" s="221"/>
      <c r="AB1536" s="223"/>
      <c r="AC1536" s="223"/>
      <c r="AF1536" s="224"/>
      <c r="AG1536" s="221"/>
      <c r="AH1536" s="221"/>
      <c r="AI1536" s="225"/>
      <c r="AJ1536" s="221"/>
    </row>
    <row r="1537" spans="25:36" s="222" customFormat="1" x14ac:dyDescent="0.35">
      <c r="Y1537" s="221"/>
      <c r="AA1537" s="221"/>
      <c r="AB1537" s="223"/>
      <c r="AC1537" s="223"/>
      <c r="AF1537" s="224"/>
      <c r="AG1537" s="221"/>
      <c r="AH1537" s="221"/>
      <c r="AI1537" s="225"/>
      <c r="AJ1537" s="221"/>
    </row>
    <row r="1538" spans="25:36" s="222" customFormat="1" x14ac:dyDescent="0.35">
      <c r="Y1538" s="221"/>
      <c r="AA1538" s="221"/>
      <c r="AB1538" s="223"/>
      <c r="AC1538" s="223"/>
      <c r="AF1538" s="224"/>
      <c r="AG1538" s="221"/>
      <c r="AH1538" s="221"/>
      <c r="AI1538" s="225"/>
      <c r="AJ1538" s="221"/>
    </row>
    <row r="1539" spans="25:36" s="222" customFormat="1" x14ac:dyDescent="0.35">
      <c r="Y1539" s="221"/>
      <c r="AA1539" s="221"/>
      <c r="AB1539" s="223"/>
      <c r="AC1539" s="223"/>
      <c r="AF1539" s="224"/>
      <c r="AG1539" s="221"/>
      <c r="AH1539" s="221"/>
      <c r="AI1539" s="225"/>
      <c r="AJ1539" s="221"/>
    </row>
    <row r="1540" spans="25:36" s="222" customFormat="1" x14ac:dyDescent="0.35">
      <c r="Y1540" s="221"/>
      <c r="AA1540" s="221"/>
      <c r="AB1540" s="223"/>
      <c r="AC1540" s="223"/>
      <c r="AF1540" s="224"/>
      <c r="AG1540" s="221"/>
      <c r="AH1540" s="221"/>
      <c r="AI1540" s="225"/>
      <c r="AJ1540" s="221"/>
    </row>
    <row r="1541" spans="25:36" s="222" customFormat="1" x14ac:dyDescent="0.35">
      <c r="Y1541" s="221"/>
      <c r="AA1541" s="221"/>
      <c r="AB1541" s="223"/>
      <c r="AC1541" s="223"/>
      <c r="AF1541" s="224"/>
      <c r="AG1541" s="221"/>
      <c r="AH1541" s="221"/>
      <c r="AI1541" s="225"/>
      <c r="AJ1541" s="221"/>
    </row>
    <row r="1542" spans="25:36" s="222" customFormat="1" x14ac:dyDescent="0.35">
      <c r="Y1542" s="221"/>
      <c r="AA1542" s="221"/>
      <c r="AB1542" s="223"/>
      <c r="AC1542" s="223"/>
      <c r="AF1542" s="224"/>
      <c r="AG1542" s="221"/>
      <c r="AH1542" s="221"/>
      <c r="AI1542" s="225"/>
      <c r="AJ1542" s="221"/>
    </row>
    <row r="1543" spans="25:36" s="222" customFormat="1" x14ac:dyDescent="0.35">
      <c r="Y1543" s="221"/>
      <c r="AA1543" s="221"/>
      <c r="AB1543" s="223"/>
      <c r="AC1543" s="223"/>
      <c r="AF1543" s="224"/>
      <c r="AG1543" s="221"/>
      <c r="AH1543" s="221"/>
      <c r="AI1543" s="225"/>
      <c r="AJ1543" s="221"/>
    </row>
    <row r="1544" spans="25:36" s="222" customFormat="1" x14ac:dyDescent="0.35">
      <c r="Y1544" s="221"/>
      <c r="AA1544" s="221"/>
      <c r="AB1544" s="223"/>
      <c r="AC1544" s="223"/>
      <c r="AF1544" s="224"/>
      <c r="AG1544" s="221"/>
      <c r="AH1544" s="221"/>
      <c r="AI1544" s="225"/>
      <c r="AJ1544" s="221"/>
    </row>
    <row r="1545" spans="25:36" s="222" customFormat="1" x14ac:dyDescent="0.35">
      <c r="Y1545" s="221"/>
      <c r="AA1545" s="221"/>
      <c r="AB1545" s="223"/>
      <c r="AC1545" s="223"/>
      <c r="AF1545" s="224"/>
      <c r="AG1545" s="221"/>
      <c r="AH1545" s="221"/>
      <c r="AI1545" s="225"/>
      <c r="AJ1545" s="221"/>
    </row>
    <row r="1546" spans="25:36" s="222" customFormat="1" x14ac:dyDescent="0.35">
      <c r="Y1546" s="221"/>
      <c r="AA1546" s="221"/>
      <c r="AB1546" s="223"/>
      <c r="AC1546" s="223"/>
      <c r="AF1546" s="224"/>
      <c r="AG1546" s="221"/>
      <c r="AH1546" s="221"/>
      <c r="AI1546" s="225"/>
      <c r="AJ1546" s="221"/>
    </row>
    <row r="1547" spans="25:36" s="222" customFormat="1" x14ac:dyDescent="0.35">
      <c r="Y1547" s="221"/>
      <c r="AA1547" s="221"/>
      <c r="AB1547" s="223"/>
      <c r="AC1547" s="223"/>
      <c r="AF1547" s="224"/>
      <c r="AG1547" s="221"/>
      <c r="AH1547" s="221"/>
      <c r="AI1547" s="225"/>
      <c r="AJ1547" s="221"/>
    </row>
    <row r="1548" spans="25:36" s="222" customFormat="1" x14ac:dyDescent="0.35">
      <c r="Y1548" s="221"/>
      <c r="AA1548" s="221"/>
      <c r="AB1548" s="223"/>
      <c r="AC1548" s="223"/>
      <c r="AF1548" s="224"/>
      <c r="AG1548" s="221"/>
      <c r="AH1548" s="221"/>
      <c r="AI1548" s="225"/>
      <c r="AJ1548" s="221"/>
    </row>
    <row r="1549" spans="25:36" s="222" customFormat="1" x14ac:dyDescent="0.35">
      <c r="Y1549" s="221"/>
      <c r="AA1549" s="221"/>
      <c r="AB1549" s="223"/>
      <c r="AC1549" s="223"/>
      <c r="AF1549" s="224"/>
      <c r="AG1549" s="221"/>
      <c r="AH1549" s="221"/>
      <c r="AI1549" s="225"/>
      <c r="AJ1549" s="221"/>
    </row>
    <row r="1550" spans="25:36" s="222" customFormat="1" x14ac:dyDescent="0.35">
      <c r="Y1550" s="221"/>
      <c r="AA1550" s="221"/>
      <c r="AB1550" s="223"/>
      <c r="AC1550" s="223"/>
      <c r="AF1550" s="224"/>
      <c r="AG1550" s="221"/>
      <c r="AH1550" s="221"/>
      <c r="AI1550" s="225"/>
      <c r="AJ1550" s="221"/>
    </row>
    <row r="1551" spans="25:36" s="222" customFormat="1" x14ac:dyDescent="0.35">
      <c r="Y1551" s="221"/>
      <c r="AA1551" s="221"/>
      <c r="AB1551" s="223"/>
      <c r="AC1551" s="223"/>
      <c r="AF1551" s="224"/>
      <c r="AG1551" s="221"/>
      <c r="AH1551" s="221"/>
      <c r="AI1551" s="225"/>
      <c r="AJ1551" s="221"/>
    </row>
    <row r="1552" spans="25:36" s="222" customFormat="1" x14ac:dyDescent="0.35">
      <c r="Y1552" s="221"/>
      <c r="AA1552" s="221"/>
      <c r="AB1552" s="223"/>
      <c r="AC1552" s="223"/>
      <c r="AF1552" s="224"/>
      <c r="AG1552" s="221"/>
      <c r="AH1552" s="221"/>
      <c r="AI1552" s="225"/>
      <c r="AJ1552" s="221"/>
    </row>
    <row r="1553" spans="25:36" s="222" customFormat="1" x14ac:dyDescent="0.35">
      <c r="Y1553" s="221"/>
      <c r="AA1553" s="221"/>
      <c r="AB1553" s="223"/>
      <c r="AC1553" s="223"/>
      <c r="AF1553" s="224"/>
      <c r="AG1553" s="221"/>
      <c r="AH1553" s="221"/>
      <c r="AI1553" s="225"/>
      <c r="AJ1553" s="221"/>
    </row>
    <row r="1554" spans="25:36" s="222" customFormat="1" x14ac:dyDescent="0.35">
      <c r="Y1554" s="221"/>
      <c r="AA1554" s="221"/>
      <c r="AB1554" s="223"/>
      <c r="AC1554" s="223"/>
      <c r="AF1554" s="224"/>
      <c r="AG1554" s="221"/>
      <c r="AH1554" s="221"/>
      <c r="AI1554" s="225"/>
      <c r="AJ1554" s="221"/>
    </row>
    <row r="1555" spans="25:36" s="222" customFormat="1" x14ac:dyDescent="0.35">
      <c r="Y1555" s="221"/>
      <c r="AA1555" s="221"/>
      <c r="AB1555" s="223"/>
      <c r="AC1555" s="223"/>
      <c r="AF1555" s="224"/>
      <c r="AG1555" s="221"/>
      <c r="AH1555" s="221"/>
      <c r="AI1555" s="225"/>
      <c r="AJ1555" s="221"/>
    </row>
    <row r="1556" spans="25:36" s="222" customFormat="1" x14ac:dyDescent="0.35">
      <c r="Y1556" s="221"/>
      <c r="AA1556" s="221"/>
      <c r="AB1556" s="223"/>
      <c r="AC1556" s="223"/>
      <c r="AF1556" s="224"/>
      <c r="AG1556" s="221"/>
      <c r="AH1556" s="221"/>
      <c r="AI1556" s="225"/>
      <c r="AJ1556" s="221"/>
    </row>
    <row r="1557" spans="25:36" s="222" customFormat="1" x14ac:dyDescent="0.35">
      <c r="Y1557" s="221"/>
      <c r="AA1557" s="221"/>
      <c r="AB1557" s="223"/>
      <c r="AC1557" s="223"/>
      <c r="AF1557" s="224"/>
      <c r="AG1557" s="221"/>
      <c r="AH1557" s="221"/>
      <c r="AI1557" s="225"/>
      <c r="AJ1557" s="221"/>
    </row>
    <row r="1558" spans="25:36" s="222" customFormat="1" x14ac:dyDescent="0.35">
      <c r="Y1558" s="221"/>
      <c r="AA1558" s="221"/>
      <c r="AB1558" s="223"/>
      <c r="AC1558" s="223"/>
      <c r="AF1558" s="224"/>
      <c r="AG1558" s="221"/>
      <c r="AH1558" s="221"/>
      <c r="AI1558" s="225"/>
      <c r="AJ1558" s="221"/>
    </row>
    <row r="1559" spans="25:36" s="222" customFormat="1" x14ac:dyDescent="0.35">
      <c r="Y1559" s="221"/>
      <c r="AA1559" s="221"/>
      <c r="AB1559" s="223"/>
      <c r="AC1559" s="223"/>
      <c r="AF1559" s="224"/>
      <c r="AG1559" s="221"/>
      <c r="AH1559" s="221"/>
      <c r="AI1559" s="225"/>
      <c r="AJ1559" s="221"/>
    </row>
    <row r="1560" spans="25:36" s="222" customFormat="1" x14ac:dyDescent="0.35">
      <c r="Y1560" s="221"/>
      <c r="AA1560" s="221"/>
      <c r="AB1560" s="223"/>
      <c r="AC1560" s="223"/>
      <c r="AF1560" s="224"/>
      <c r="AG1560" s="221"/>
      <c r="AH1560" s="221"/>
      <c r="AI1560" s="225"/>
      <c r="AJ1560" s="221"/>
    </row>
    <row r="1561" spans="25:36" s="222" customFormat="1" x14ac:dyDescent="0.35">
      <c r="Y1561" s="221"/>
      <c r="AA1561" s="221"/>
      <c r="AB1561" s="223"/>
      <c r="AC1561" s="223"/>
      <c r="AF1561" s="224"/>
      <c r="AG1561" s="221"/>
      <c r="AH1561" s="221"/>
      <c r="AI1561" s="225"/>
      <c r="AJ1561" s="221"/>
    </row>
    <row r="1562" spans="25:36" s="222" customFormat="1" x14ac:dyDescent="0.35">
      <c r="Y1562" s="221"/>
      <c r="AA1562" s="221"/>
      <c r="AB1562" s="223"/>
      <c r="AC1562" s="223"/>
      <c r="AF1562" s="224"/>
      <c r="AG1562" s="221"/>
      <c r="AH1562" s="221"/>
      <c r="AI1562" s="225"/>
      <c r="AJ1562" s="221"/>
    </row>
    <row r="1563" spans="25:36" s="222" customFormat="1" x14ac:dyDescent="0.35">
      <c r="Y1563" s="221"/>
      <c r="AA1563" s="221"/>
      <c r="AB1563" s="223"/>
      <c r="AC1563" s="223"/>
      <c r="AF1563" s="224"/>
      <c r="AG1563" s="221"/>
      <c r="AH1563" s="221"/>
      <c r="AI1563" s="225"/>
      <c r="AJ1563" s="221"/>
    </row>
    <row r="1564" spans="25:36" s="222" customFormat="1" x14ac:dyDescent="0.35">
      <c r="Y1564" s="221"/>
      <c r="AA1564" s="221"/>
      <c r="AB1564" s="223"/>
      <c r="AC1564" s="223"/>
      <c r="AF1564" s="224"/>
      <c r="AG1564" s="221"/>
      <c r="AH1564" s="221"/>
      <c r="AI1564" s="225"/>
      <c r="AJ1564" s="221"/>
    </row>
    <row r="1565" spans="25:36" s="222" customFormat="1" x14ac:dyDescent="0.35">
      <c r="Y1565" s="221"/>
      <c r="AA1565" s="221"/>
      <c r="AB1565" s="223"/>
      <c r="AC1565" s="223"/>
      <c r="AF1565" s="224"/>
      <c r="AG1565" s="221"/>
      <c r="AH1565" s="221"/>
      <c r="AI1565" s="225"/>
      <c r="AJ1565" s="221"/>
    </row>
    <row r="1566" spans="25:36" s="222" customFormat="1" x14ac:dyDescent="0.35">
      <c r="Y1566" s="221"/>
      <c r="AA1566" s="221"/>
      <c r="AB1566" s="223"/>
      <c r="AC1566" s="223"/>
      <c r="AF1566" s="224"/>
      <c r="AG1566" s="221"/>
      <c r="AH1566" s="221"/>
      <c r="AI1566" s="225"/>
      <c r="AJ1566" s="221"/>
    </row>
    <row r="1567" spans="25:36" s="222" customFormat="1" x14ac:dyDescent="0.35">
      <c r="Y1567" s="221"/>
      <c r="AA1567" s="221"/>
      <c r="AB1567" s="223"/>
      <c r="AC1567" s="223"/>
      <c r="AF1567" s="224"/>
      <c r="AG1567" s="221"/>
      <c r="AH1567" s="221"/>
      <c r="AI1567" s="225"/>
      <c r="AJ1567" s="221"/>
    </row>
    <row r="1568" spans="25:36" s="222" customFormat="1" x14ac:dyDescent="0.35">
      <c r="Y1568" s="221"/>
      <c r="AA1568" s="221"/>
      <c r="AB1568" s="223"/>
      <c r="AC1568" s="223"/>
      <c r="AF1568" s="224"/>
      <c r="AG1568" s="221"/>
      <c r="AH1568" s="221"/>
      <c r="AI1568" s="225"/>
      <c r="AJ1568" s="221"/>
    </row>
    <row r="1569" spans="25:36" s="222" customFormat="1" x14ac:dyDescent="0.35">
      <c r="Y1569" s="221"/>
      <c r="AA1569" s="221"/>
      <c r="AB1569" s="223"/>
      <c r="AC1569" s="223"/>
      <c r="AF1569" s="224"/>
      <c r="AG1569" s="221"/>
      <c r="AH1569" s="221"/>
      <c r="AI1569" s="225"/>
      <c r="AJ1569" s="221"/>
    </row>
    <row r="1570" spans="25:36" s="222" customFormat="1" x14ac:dyDescent="0.35">
      <c r="Y1570" s="221"/>
      <c r="AA1570" s="221"/>
      <c r="AB1570" s="223"/>
      <c r="AC1570" s="223"/>
      <c r="AF1570" s="224"/>
      <c r="AG1570" s="221"/>
      <c r="AH1570" s="221"/>
      <c r="AI1570" s="225"/>
      <c r="AJ1570" s="221"/>
    </row>
    <row r="1571" spans="25:36" s="222" customFormat="1" x14ac:dyDescent="0.35">
      <c r="Y1571" s="221"/>
      <c r="AA1571" s="221"/>
      <c r="AB1571" s="223"/>
      <c r="AC1571" s="223"/>
      <c r="AF1571" s="224"/>
      <c r="AG1571" s="221"/>
      <c r="AH1571" s="221"/>
      <c r="AI1571" s="225"/>
      <c r="AJ1571" s="221"/>
    </row>
    <row r="1572" spans="25:36" s="222" customFormat="1" x14ac:dyDescent="0.35">
      <c r="Y1572" s="221"/>
      <c r="AA1572" s="221"/>
      <c r="AB1572" s="223"/>
      <c r="AC1572" s="223"/>
      <c r="AF1572" s="224"/>
      <c r="AG1572" s="221"/>
      <c r="AH1572" s="221"/>
      <c r="AI1572" s="225"/>
      <c r="AJ1572" s="221"/>
    </row>
    <row r="1573" spans="25:36" s="222" customFormat="1" x14ac:dyDescent="0.35">
      <c r="Y1573" s="221"/>
      <c r="AA1573" s="221"/>
      <c r="AB1573" s="223"/>
      <c r="AC1573" s="223"/>
      <c r="AF1573" s="224"/>
      <c r="AG1573" s="221"/>
      <c r="AH1573" s="221"/>
      <c r="AI1573" s="225"/>
      <c r="AJ1573" s="221"/>
    </row>
    <row r="1574" spans="25:36" s="222" customFormat="1" x14ac:dyDescent="0.35">
      <c r="Y1574" s="221"/>
      <c r="AA1574" s="221"/>
      <c r="AB1574" s="223"/>
      <c r="AC1574" s="223"/>
      <c r="AF1574" s="224"/>
      <c r="AG1574" s="221"/>
      <c r="AH1574" s="221"/>
      <c r="AI1574" s="225"/>
      <c r="AJ1574" s="221"/>
    </row>
    <row r="1575" spans="25:36" s="222" customFormat="1" x14ac:dyDescent="0.35">
      <c r="Y1575" s="221"/>
      <c r="AA1575" s="221"/>
      <c r="AB1575" s="223"/>
      <c r="AC1575" s="223"/>
      <c r="AF1575" s="224"/>
      <c r="AG1575" s="221"/>
      <c r="AH1575" s="221"/>
      <c r="AI1575" s="225"/>
      <c r="AJ1575" s="221"/>
    </row>
    <row r="1576" spans="25:36" s="222" customFormat="1" x14ac:dyDescent="0.35">
      <c r="Y1576" s="221"/>
      <c r="AA1576" s="221"/>
      <c r="AB1576" s="223"/>
      <c r="AC1576" s="223"/>
      <c r="AF1576" s="224"/>
      <c r="AG1576" s="221"/>
      <c r="AH1576" s="221"/>
      <c r="AI1576" s="225"/>
      <c r="AJ1576" s="221"/>
    </row>
    <row r="1577" spans="25:36" s="222" customFormat="1" x14ac:dyDescent="0.35">
      <c r="Y1577" s="221"/>
      <c r="AA1577" s="221"/>
      <c r="AB1577" s="223"/>
      <c r="AC1577" s="223"/>
      <c r="AF1577" s="224"/>
      <c r="AG1577" s="221"/>
      <c r="AH1577" s="221"/>
      <c r="AI1577" s="225"/>
      <c r="AJ1577" s="221"/>
    </row>
    <row r="1578" spans="25:36" s="222" customFormat="1" x14ac:dyDescent="0.35">
      <c r="Y1578" s="221"/>
      <c r="AA1578" s="221"/>
      <c r="AB1578" s="223"/>
      <c r="AC1578" s="223"/>
      <c r="AF1578" s="224"/>
      <c r="AG1578" s="221"/>
      <c r="AH1578" s="221"/>
      <c r="AI1578" s="225"/>
      <c r="AJ1578" s="221"/>
    </row>
    <row r="1579" spans="25:36" s="222" customFormat="1" x14ac:dyDescent="0.35">
      <c r="Y1579" s="221"/>
      <c r="AA1579" s="221"/>
      <c r="AB1579" s="223"/>
      <c r="AC1579" s="223"/>
      <c r="AF1579" s="224"/>
      <c r="AG1579" s="221"/>
      <c r="AH1579" s="221"/>
      <c r="AI1579" s="225"/>
      <c r="AJ1579" s="221"/>
    </row>
    <row r="1580" spans="25:36" s="222" customFormat="1" x14ac:dyDescent="0.35">
      <c r="Y1580" s="221"/>
      <c r="AA1580" s="221"/>
      <c r="AB1580" s="223"/>
      <c r="AC1580" s="223"/>
      <c r="AF1580" s="224"/>
      <c r="AG1580" s="221"/>
      <c r="AH1580" s="221"/>
      <c r="AI1580" s="225"/>
      <c r="AJ1580" s="221"/>
    </row>
    <row r="1581" spans="25:36" s="222" customFormat="1" x14ac:dyDescent="0.35">
      <c r="Y1581" s="221"/>
      <c r="AA1581" s="221"/>
      <c r="AB1581" s="223"/>
      <c r="AC1581" s="223"/>
      <c r="AF1581" s="224"/>
      <c r="AG1581" s="221"/>
      <c r="AH1581" s="221"/>
      <c r="AI1581" s="225"/>
      <c r="AJ1581" s="221"/>
    </row>
    <row r="1582" spans="25:36" s="222" customFormat="1" x14ac:dyDescent="0.35">
      <c r="Y1582" s="221"/>
      <c r="AA1582" s="221"/>
      <c r="AB1582" s="223"/>
      <c r="AC1582" s="223"/>
      <c r="AF1582" s="224"/>
      <c r="AG1582" s="221"/>
      <c r="AH1582" s="221"/>
      <c r="AI1582" s="225"/>
      <c r="AJ1582" s="221"/>
    </row>
    <row r="1583" spans="25:36" s="222" customFormat="1" x14ac:dyDescent="0.35">
      <c r="Y1583" s="221"/>
      <c r="AA1583" s="221"/>
      <c r="AB1583" s="223"/>
      <c r="AC1583" s="223"/>
      <c r="AF1583" s="224"/>
      <c r="AG1583" s="221"/>
      <c r="AH1583" s="221"/>
      <c r="AI1583" s="225"/>
      <c r="AJ1583" s="221"/>
    </row>
    <row r="1584" spans="25:36" s="222" customFormat="1" x14ac:dyDescent="0.35">
      <c r="Y1584" s="221"/>
      <c r="AA1584" s="221"/>
      <c r="AB1584" s="223"/>
      <c r="AC1584" s="223"/>
      <c r="AF1584" s="224"/>
      <c r="AG1584" s="221"/>
      <c r="AH1584" s="221"/>
      <c r="AI1584" s="225"/>
      <c r="AJ1584" s="221"/>
    </row>
    <row r="1585" spans="25:36" s="222" customFormat="1" x14ac:dyDescent="0.35">
      <c r="Y1585" s="221"/>
      <c r="AA1585" s="221"/>
      <c r="AB1585" s="223"/>
      <c r="AC1585" s="223"/>
      <c r="AF1585" s="224"/>
      <c r="AG1585" s="221"/>
      <c r="AH1585" s="221"/>
      <c r="AI1585" s="225"/>
      <c r="AJ1585" s="221"/>
    </row>
    <row r="1586" spans="25:36" s="222" customFormat="1" x14ac:dyDescent="0.35">
      <c r="Y1586" s="221"/>
      <c r="AA1586" s="221"/>
      <c r="AB1586" s="223"/>
      <c r="AC1586" s="223"/>
      <c r="AF1586" s="224"/>
      <c r="AG1586" s="221"/>
      <c r="AH1586" s="221"/>
      <c r="AI1586" s="225"/>
      <c r="AJ1586" s="221"/>
    </row>
    <row r="1587" spans="25:36" s="222" customFormat="1" x14ac:dyDescent="0.35">
      <c r="Y1587" s="221"/>
      <c r="AA1587" s="221"/>
      <c r="AB1587" s="223"/>
      <c r="AC1587" s="223"/>
      <c r="AF1587" s="224"/>
      <c r="AG1587" s="221"/>
      <c r="AH1587" s="221"/>
      <c r="AI1587" s="225"/>
      <c r="AJ1587" s="221"/>
    </row>
    <row r="1588" spans="25:36" s="222" customFormat="1" x14ac:dyDescent="0.35">
      <c r="Y1588" s="221"/>
      <c r="AA1588" s="221"/>
      <c r="AB1588" s="223"/>
      <c r="AC1588" s="223"/>
      <c r="AF1588" s="224"/>
      <c r="AG1588" s="221"/>
      <c r="AH1588" s="221"/>
      <c r="AI1588" s="225"/>
      <c r="AJ1588" s="221"/>
    </row>
    <row r="1589" spans="25:36" s="222" customFormat="1" x14ac:dyDescent="0.35">
      <c r="Y1589" s="221"/>
      <c r="AA1589" s="221"/>
      <c r="AB1589" s="223"/>
      <c r="AC1589" s="223"/>
      <c r="AF1589" s="224"/>
      <c r="AG1589" s="221"/>
      <c r="AH1589" s="221"/>
      <c r="AI1589" s="225"/>
      <c r="AJ1589" s="221"/>
    </row>
    <row r="1590" spans="25:36" s="222" customFormat="1" x14ac:dyDescent="0.35">
      <c r="Y1590" s="221"/>
      <c r="AA1590" s="221"/>
      <c r="AB1590" s="223"/>
      <c r="AC1590" s="223"/>
      <c r="AF1590" s="224"/>
      <c r="AG1590" s="221"/>
      <c r="AH1590" s="221"/>
      <c r="AI1590" s="225"/>
      <c r="AJ1590" s="221"/>
    </row>
    <row r="1591" spans="25:36" s="222" customFormat="1" x14ac:dyDescent="0.35">
      <c r="Y1591" s="221"/>
      <c r="AA1591" s="221"/>
      <c r="AB1591" s="223"/>
      <c r="AC1591" s="223"/>
      <c r="AF1591" s="224"/>
      <c r="AG1591" s="221"/>
      <c r="AH1591" s="221"/>
      <c r="AI1591" s="225"/>
      <c r="AJ1591" s="221"/>
    </row>
    <row r="1592" spans="25:36" s="222" customFormat="1" x14ac:dyDescent="0.35">
      <c r="Y1592" s="221"/>
      <c r="AA1592" s="221"/>
      <c r="AB1592" s="223"/>
      <c r="AC1592" s="223"/>
      <c r="AF1592" s="224"/>
      <c r="AG1592" s="221"/>
      <c r="AH1592" s="221"/>
      <c r="AI1592" s="225"/>
      <c r="AJ1592" s="221"/>
    </row>
    <row r="1593" spans="25:36" s="222" customFormat="1" x14ac:dyDescent="0.35">
      <c r="Y1593" s="221"/>
      <c r="AA1593" s="221"/>
      <c r="AB1593" s="223"/>
      <c r="AC1593" s="223"/>
      <c r="AF1593" s="224"/>
      <c r="AG1593" s="221"/>
      <c r="AH1593" s="221"/>
      <c r="AI1593" s="225"/>
      <c r="AJ1593" s="221"/>
    </row>
    <row r="1594" spans="25:36" s="222" customFormat="1" x14ac:dyDescent="0.35">
      <c r="Y1594" s="221"/>
      <c r="AA1594" s="221"/>
      <c r="AB1594" s="223"/>
      <c r="AC1594" s="223"/>
      <c r="AF1594" s="224"/>
      <c r="AG1594" s="221"/>
      <c r="AH1594" s="221"/>
      <c r="AI1594" s="225"/>
      <c r="AJ1594" s="221"/>
    </row>
    <row r="1595" spans="25:36" s="222" customFormat="1" x14ac:dyDescent="0.35">
      <c r="Y1595" s="221"/>
      <c r="AA1595" s="221"/>
      <c r="AB1595" s="223"/>
      <c r="AC1595" s="223"/>
      <c r="AF1595" s="224"/>
      <c r="AG1595" s="221"/>
      <c r="AH1595" s="221"/>
      <c r="AI1595" s="225"/>
      <c r="AJ1595" s="221"/>
    </row>
    <row r="1596" spans="25:36" s="222" customFormat="1" x14ac:dyDescent="0.35">
      <c r="Y1596" s="221"/>
      <c r="AA1596" s="221"/>
      <c r="AB1596" s="223"/>
      <c r="AC1596" s="223"/>
      <c r="AF1596" s="224"/>
      <c r="AG1596" s="221"/>
      <c r="AH1596" s="221"/>
      <c r="AI1596" s="225"/>
      <c r="AJ1596" s="221"/>
    </row>
    <row r="1597" spans="25:36" s="222" customFormat="1" x14ac:dyDescent="0.35">
      <c r="Y1597" s="221"/>
      <c r="AA1597" s="221"/>
      <c r="AB1597" s="223"/>
      <c r="AC1597" s="223"/>
      <c r="AF1597" s="224"/>
      <c r="AG1597" s="221"/>
      <c r="AH1597" s="221"/>
      <c r="AI1597" s="225"/>
      <c r="AJ1597" s="221"/>
    </row>
    <row r="1598" spans="25:36" s="222" customFormat="1" x14ac:dyDescent="0.35">
      <c r="Y1598" s="221"/>
      <c r="AA1598" s="221"/>
      <c r="AB1598" s="223"/>
      <c r="AC1598" s="223"/>
      <c r="AF1598" s="224"/>
      <c r="AG1598" s="221"/>
      <c r="AH1598" s="221"/>
      <c r="AI1598" s="225"/>
      <c r="AJ1598" s="221"/>
    </row>
    <row r="1599" spans="25:36" s="222" customFormat="1" x14ac:dyDescent="0.35">
      <c r="Y1599" s="221"/>
      <c r="AA1599" s="221"/>
      <c r="AB1599" s="223"/>
      <c r="AC1599" s="223"/>
      <c r="AF1599" s="224"/>
      <c r="AG1599" s="221"/>
      <c r="AH1599" s="221"/>
      <c r="AI1599" s="225"/>
      <c r="AJ1599" s="221"/>
    </row>
    <row r="1600" spans="25:36" s="222" customFormat="1" x14ac:dyDescent="0.35">
      <c r="Y1600" s="221"/>
      <c r="AA1600" s="221"/>
      <c r="AB1600" s="223"/>
      <c r="AC1600" s="223"/>
      <c r="AF1600" s="224"/>
      <c r="AG1600" s="221"/>
      <c r="AH1600" s="221"/>
      <c r="AI1600" s="225"/>
      <c r="AJ1600" s="221"/>
    </row>
    <row r="1601" spans="25:36" s="222" customFormat="1" x14ac:dyDescent="0.35">
      <c r="Y1601" s="221"/>
      <c r="AA1601" s="221"/>
      <c r="AB1601" s="223"/>
      <c r="AC1601" s="223"/>
      <c r="AF1601" s="224"/>
      <c r="AG1601" s="221"/>
      <c r="AH1601" s="221"/>
      <c r="AI1601" s="225"/>
      <c r="AJ1601" s="221"/>
    </row>
    <row r="1602" spans="25:36" s="222" customFormat="1" x14ac:dyDescent="0.35">
      <c r="Y1602" s="221"/>
      <c r="AA1602" s="221"/>
      <c r="AB1602" s="223"/>
      <c r="AC1602" s="223"/>
      <c r="AF1602" s="224"/>
      <c r="AG1602" s="221"/>
      <c r="AH1602" s="221"/>
      <c r="AI1602" s="225"/>
      <c r="AJ1602" s="221"/>
    </row>
    <row r="1603" spans="25:36" s="222" customFormat="1" x14ac:dyDescent="0.35">
      <c r="Y1603" s="221"/>
      <c r="AA1603" s="221"/>
      <c r="AB1603" s="223"/>
      <c r="AC1603" s="223"/>
      <c r="AF1603" s="224"/>
      <c r="AG1603" s="221"/>
      <c r="AH1603" s="221"/>
      <c r="AI1603" s="225"/>
      <c r="AJ1603" s="221"/>
    </row>
    <row r="1604" spans="25:36" s="222" customFormat="1" x14ac:dyDescent="0.35">
      <c r="Y1604" s="221"/>
      <c r="AA1604" s="221"/>
      <c r="AB1604" s="223"/>
      <c r="AC1604" s="223"/>
      <c r="AF1604" s="224"/>
      <c r="AG1604" s="221"/>
      <c r="AH1604" s="221"/>
      <c r="AI1604" s="225"/>
      <c r="AJ1604" s="221"/>
    </row>
    <row r="1605" spans="25:36" s="222" customFormat="1" x14ac:dyDescent="0.35">
      <c r="Y1605" s="221"/>
      <c r="AA1605" s="221"/>
      <c r="AB1605" s="223"/>
      <c r="AC1605" s="223"/>
      <c r="AF1605" s="224"/>
      <c r="AG1605" s="221"/>
      <c r="AH1605" s="221"/>
      <c r="AI1605" s="225"/>
      <c r="AJ1605" s="221"/>
    </row>
    <row r="1606" spans="25:36" s="222" customFormat="1" x14ac:dyDescent="0.35">
      <c r="Y1606" s="221"/>
      <c r="AA1606" s="221"/>
      <c r="AB1606" s="223"/>
      <c r="AC1606" s="223"/>
      <c r="AF1606" s="224"/>
      <c r="AG1606" s="221"/>
      <c r="AH1606" s="221"/>
      <c r="AI1606" s="225"/>
      <c r="AJ1606" s="221"/>
    </row>
    <row r="1607" spans="25:36" s="222" customFormat="1" x14ac:dyDescent="0.35">
      <c r="Y1607" s="221"/>
      <c r="AA1607" s="221"/>
      <c r="AB1607" s="223"/>
      <c r="AC1607" s="223"/>
      <c r="AF1607" s="224"/>
      <c r="AG1607" s="221"/>
      <c r="AH1607" s="221"/>
      <c r="AI1607" s="225"/>
      <c r="AJ1607" s="221"/>
    </row>
    <row r="1608" spans="25:36" s="222" customFormat="1" x14ac:dyDescent="0.35">
      <c r="Y1608" s="221"/>
      <c r="AA1608" s="221"/>
      <c r="AB1608" s="223"/>
      <c r="AC1608" s="223"/>
      <c r="AF1608" s="224"/>
      <c r="AG1608" s="221"/>
      <c r="AH1608" s="221"/>
      <c r="AI1608" s="225"/>
      <c r="AJ1608" s="221"/>
    </row>
    <row r="1609" spans="25:36" s="222" customFormat="1" x14ac:dyDescent="0.35">
      <c r="Y1609" s="221"/>
      <c r="AA1609" s="221"/>
      <c r="AB1609" s="223"/>
      <c r="AC1609" s="223"/>
      <c r="AF1609" s="224"/>
      <c r="AG1609" s="221"/>
      <c r="AH1609" s="221"/>
      <c r="AI1609" s="225"/>
      <c r="AJ1609" s="221"/>
    </row>
    <row r="1610" spans="25:36" s="222" customFormat="1" x14ac:dyDescent="0.35">
      <c r="Y1610" s="221"/>
      <c r="AA1610" s="221"/>
      <c r="AB1610" s="223"/>
      <c r="AC1610" s="223"/>
      <c r="AF1610" s="224"/>
      <c r="AG1610" s="221"/>
      <c r="AH1610" s="221"/>
      <c r="AI1610" s="225"/>
      <c r="AJ1610" s="221"/>
    </row>
    <row r="1611" spans="25:36" s="222" customFormat="1" x14ac:dyDescent="0.35">
      <c r="Y1611" s="221"/>
      <c r="AA1611" s="221"/>
      <c r="AB1611" s="223"/>
      <c r="AC1611" s="223"/>
      <c r="AF1611" s="224"/>
      <c r="AG1611" s="221"/>
      <c r="AH1611" s="221"/>
      <c r="AI1611" s="225"/>
      <c r="AJ1611" s="221"/>
    </row>
    <row r="1612" spans="25:36" s="222" customFormat="1" x14ac:dyDescent="0.35">
      <c r="Y1612" s="221"/>
      <c r="AA1612" s="221"/>
      <c r="AB1612" s="223"/>
      <c r="AC1612" s="223"/>
      <c r="AF1612" s="224"/>
      <c r="AG1612" s="221"/>
      <c r="AH1612" s="221"/>
      <c r="AI1612" s="225"/>
      <c r="AJ1612" s="221"/>
    </row>
    <row r="1613" spans="25:36" s="222" customFormat="1" x14ac:dyDescent="0.35">
      <c r="Y1613" s="221"/>
      <c r="AA1613" s="221"/>
      <c r="AB1613" s="223"/>
      <c r="AC1613" s="223"/>
      <c r="AF1613" s="224"/>
      <c r="AG1613" s="221"/>
      <c r="AH1613" s="221"/>
      <c r="AI1613" s="225"/>
      <c r="AJ1613" s="221"/>
    </row>
    <row r="1614" spans="25:36" s="222" customFormat="1" x14ac:dyDescent="0.35">
      <c r="Y1614" s="221"/>
      <c r="AA1614" s="221"/>
      <c r="AB1614" s="223"/>
      <c r="AC1614" s="223"/>
      <c r="AF1614" s="224"/>
      <c r="AG1614" s="221"/>
      <c r="AH1614" s="221"/>
      <c r="AI1614" s="225"/>
      <c r="AJ1614" s="221"/>
    </row>
    <row r="1615" spans="25:36" s="222" customFormat="1" x14ac:dyDescent="0.35">
      <c r="Y1615" s="221"/>
      <c r="AA1615" s="221"/>
      <c r="AB1615" s="223"/>
      <c r="AC1615" s="223"/>
      <c r="AF1615" s="224"/>
      <c r="AG1615" s="221"/>
      <c r="AH1615" s="221"/>
      <c r="AI1615" s="225"/>
      <c r="AJ1615" s="221"/>
    </row>
    <row r="1616" spans="25:36" s="222" customFormat="1" x14ac:dyDescent="0.35">
      <c r="Y1616" s="221"/>
      <c r="AA1616" s="221"/>
      <c r="AB1616" s="223"/>
      <c r="AC1616" s="223"/>
      <c r="AF1616" s="224"/>
      <c r="AG1616" s="221"/>
      <c r="AH1616" s="221"/>
      <c r="AI1616" s="225"/>
      <c r="AJ1616" s="221"/>
    </row>
    <row r="1617" spans="25:36" s="222" customFormat="1" x14ac:dyDescent="0.35">
      <c r="Y1617" s="221"/>
      <c r="AA1617" s="221"/>
      <c r="AB1617" s="223"/>
      <c r="AC1617" s="223"/>
      <c r="AF1617" s="224"/>
      <c r="AG1617" s="221"/>
      <c r="AH1617" s="221"/>
      <c r="AI1617" s="225"/>
      <c r="AJ1617" s="221"/>
    </row>
    <row r="1618" spans="25:36" s="222" customFormat="1" x14ac:dyDescent="0.35">
      <c r="Y1618" s="221"/>
      <c r="AA1618" s="221"/>
      <c r="AB1618" s="223"/>
      <c r="AC1618" s="223"/>
      <c r="AF1618" s="224"/>
      <c r="AG1618" s="221"/>
      <c r="AH1618" s="221"/>
      <c r="AI1618" s="225"/>
      <c r="AJ1618" s="221"/>
    </row>
    <row r="1619" spans="25:36" s="222" customFormat="1" x14ac:dyDescent="0.35">
      <c r="Y1619" s="221"/>
      <c r="AA1619" s="221"/>
      <c r="AB1619" s="223"/>
      <c r="AC1619" s="223"/>
      <c r="AF1619" s="224"/>
      <c r="AG1619" s="221"/>
      <c r="AH1619" s="221"/>
      <c r="AI1619" s="225"/>
      <c r="AJ1619" s="221"/>
    </row>
    <row r="1620" spans="25:36" s="222" customFormat="1" x14ac:dyDescent="0.35">
      <c r="Y1620" s="221"/>
      <c r="AA1620" s="221"/>
      <c r="AB1620" s="223"/>
      <c r="AC1620" s="223"/>
      <c r="AF1620" s="224"/>
      <c r="AG1620" s="221"/>
      <c r="AH1620" s="221"/>
      <c r="AI1620" s="225"/>
      <c r="AJ1620" s="221"/>
    </row>
    <row r="1621" spans="25:36" s="222" customFormat="1" x14ac:dyDescent="0.35">
      <c r="Y1621" s="221"/>
      <c r="AA1621" s="221"/>
      <c r="AB1621" s="223"/>
      <c r="AC1621" s="223"/>
      <c r="AF1621" s="224"/>
      <c r="AG1621" s="221"/>
      <c r="AH1621" s="221"/>
      <c r="AI1621" s="225"/>
      <c r="AJ1621" s="221"/>
    </row>
    <row r="1622" spans="25:36" s="222" customFormat="1" x14ac:dyDescent="0.35">
      <c r="Y1622" s="221"/>
      <c r="AA1622" s="221"/>
      <c r="AB1622" s="223"/>
      <c r="AC1622" s="223"/>
      <c r="AF1622" s="224"/>
      <c r="AG1622" s="221"/>
      <c r="AH1622" s="221"/>
      <c r="AI1622" s="225"/>
      <c r="AJ1622" s="221"/>
    </row>
    <row r="1623" spans="25:36" s="222" customFormat="1" x14ac:dyDescent="0.35">
      <c r="Y1623" s="221"/>
      <c r="AA1623" s="221"/>
      <c r="AB1623" s="223"/>
      <c r="AC1623" s="223"/>
      <c r="AF1623" s="224"/>
      <c r="AG1623" s="221"/>
      <c r="AH1623" s="221"/>
      <c r="AI1623" s="225"/>
      <c r="AJ1623" s="221"/>
    </row>
    <row r="1624" spans="25:36" s="222" customFormat="1" x14ac:dyDescent="0.35">
      <c r="Y1624" s="221"/>
      <c r="AA1624" s="221"/>
      <c r="AB1624" s="223"/>
      <c r="AC1624" s="223"/>
      <c r="AF1624" s="224"/>
      <c r="AG1624" s="221"/>
      <c r="AH1624" s="221"/>
      <c r="AI1624" s="225"/>
      <c r="AJ1624" s="221"/>
    </row>
    <row r="1625" spans="25:36" s="222" customFormat="1" x14ac:dyDescent="0.35">
      <c r="Y1625" s="221"/>
      <c r="AA1625" s="221"/>
      <c r="AB1625" s="223"/>
      <c r="AC1625" s="223"/>
      <c r="AF1625" s="224"/>
      <c r="AG1625" s="221"/>
      <c r="AH1625" s="221"/>
      <c r="AI1625" s="225"/>
      <c r="AJ1625" s="221"/>
    </row>
    <row r="1626" spans="25:36" s="222" customFormat="1" x14ac:dyDescent="0.35">
      <c r="Y1626" s="221"/>
      <c r="AA1626" s="221"/>
      <c r="AB1626" s="223"/>
      <c r="AC1626" s="223"/>
      <c r="AF1626" s="224"/>
      <c r="AG1626" s="221"/>
      <c r="AH1626" s="221"/>
      <c r="AI1626" s="225"/>
      <c r="AJ1626" s="221"/>
    </row>
    <row r="1627" spans="25:36" s="222" customFormat="1" x14ac:dyDescent="0.35">
      <c r="Y1627" s="221"/>
      <c r="AA1627" s="221"/>
      <c r="AB1627" s="223"/>
      <c r="AC1627" s="223"/>
      <c r="AF1627" s="224"/>
      <c r="AG1627" s="221"/>
      <c r="AH1627" s="221"/>
      <c r="AI1627" s="225"/>
      <c r="AJ1627" s="221"/>
    </row>
    <row r="1628" spans="25:36" s="222" customFormat="1" x14ac:dyDescent="0.35">
      <c r="Y1628" s="221"/>
      <c r="AA1628" s="221"/>
      <c r="AB1628" s="223"/>
      <c r="AC1628" s="223"/>
      <c r="AF1628" s="224"/>
      <c r="AG1628" s="221"/>
      <c r="AH1628" s="221"/>
      <c r="AI1628" s="225"/>
      <c r="AJ1628" s="221"/>
    </row>
    <row r="1629" spans="25:36" s="222" customFormat="1" x14ac:dyDescent="0.35">
      <c r="Y1629" s="221"/>
      <c r="AA1629" s="221"/>
      <c r="AB1629" s="223"/>
      <c r="AC1629" s="223"/>
      <c r="AF1629" s="224"/>
      <c r="AG1629" s="221"/>
      <c r="AH1629" s="221"/>
      <c r="AI1629" s="225"/>
      <c r="AJ1629" s="221"/>
    </row>
    <row r="1630" spans="25:36" s="222" customFormat="1" x14ac:dyDescent="0.35">
      <c r="Y1630" s="221"/>
      <c r="AA1630" s="221"/>
      <c r="AB1630" s="223"/>
      <c r="AC1630" s="223"/>
      <c r="AF1630" s="224"/>
      <c r="AG1630" s="221"/>
      <c r="AH1630" s="221"/>
      <c r="AI1630" s="225"/>
      <c r="AJ1630" s="221"/>
    </row>
    <row r="1631" spans="25:36" s="222" customFormat="1" x14ac:dyDescent="0.35">
      <c r="Y1631" s="221"/>
      <c r="AA1631" s="221"/>
      <c r="AB1631" s="223"/>
      <c r="AC1631" s="223"/>
      <c r="AF1631" s="224"/>
      <c r="AG1631" s="221"/>
      <c r="AH1631" s="221"/>
      <c r="AI1631" s="225"/>
      <c r="AJ1631" s="221"/>
    </row>
    <row r="1632" spans="25:36" s="222" customFormat="1" x14ac:dyDescent="0.35">
      <c r="Y1632" s="221"/>
      <c r="AA1632" s="221"/>
      <c r="AB1632" s="223"/>
      <c r="AC1632" s="223"/>
      <c r="AF1632" s="224"/>
      <c r="AG1632" s="221"/>
      <c r="AH1632" s="221"/>
      <c r="AI1632" s="225"/>
      <c r="AJ1632" s="221"/>
    </row>
    <row r="1633" spans="25:36" s="222" customFormat="1" x14ac:dyDescent="0.35">
      <c r="Y1633" s="221"/>
      <c r="AA1633" s="221"/>
      <c r="AB1633" s="223"/>
      <c r="AC1633" s="223"/>
      <c r="AF1633" s="224"/>
      <c r="AG1633" s="221"/>
      <c r="AH1633" s="221"/>
      <c r="AI1633" s="225"/>
      <c r="AJ1633" s="221"/>
    </row>
    <row r="1634" spans="25:36" s="222" customFormat="1" x14ac:dyDescent="0.35">
      <c r="Y1634" s="221"/>
      <c r="AA1634" s="221"/>
      <c r="AB1634" s="223"/>
      <c r="AC1634" s="223"/>
      <c r="AF1634" s="224"/>
      <c r="AG1634" s="221"/>
      <c r="AH1634" s="221"/>
      <c r="AI1634" s="225"/>
      <c r="AJ1634" s="221"/>
    </row>
    <row r="1635" spans="25:36" s="222" customFormat="1" x14ac:dyDescent="0.35">
      <c r="Y1635" s="221"/>
      <c r="AA1635" s="221"/>
      <c r="AB1635" s="223"/>
      <c r="AC1635" s="223"/>
      <c r="AF1635" s="224"/>
      <c r="AG1635" s="221"/>
      <c r="AH1635" s="221"/>
      <c r="AI1635" s="225"/>
      <c r="AJ1635" s="221"/>
    </row>
    <row r="1636" spans="25:36" s="222" customFormat="1" x14ac:dyDescent="0.35">
      <c r="Y1636" s="221"/>
      <c r="AA1636" s="221"/>
      <c r="AB1636" s="223"/>
      <c r="AC1636" s="223"/>
      <c r="AF1636" s="224"/>
      <c r="AG1636" s="221"/>
      <c r="AH1636" s="221"/>
      <c r="AI1636" s="225"/>
      <c r="AJ1636" s="221"/>
    </row>
    <row r="1637" spans="25:36" s="222" customFormat="1" x14ac:dyDescent="0.35">
      <c r="Y1637" s="221"/>
      <c r="AA1637" s="221"/>
      <c r="AB1637" s="223"/>
      <c r="AC1637" s="223"/>
      <c r="AF1637" s="224"/>
      <c r="AG1637" s="221"/>
      <c r="AH1637" s="221"/>
      <c r="AI1637" s="225"/>
      <c r="AJ1637" s="221"/>
    </row>
    <row r="1638" spans="25:36" s="222" customFormat="1" x14ac:dyDescent="0.35">
      <c r="Y1638" s="221"/>
      <c r="AA1638" s="221"/>
      <c r="AB1638" s="223"/>
      <c r="AC1638" s="223"/>
      <c r="AF1638" s="224"/>
      <c r="AG1638" s="221"/>
      <c r="AH1638" s="221"/>
      <c r="AI1638" s="225"/>
      <c r="AJ1638" s="221"/>
    </row>
    <row r="1639" spans="25:36" s="222" customFormat="1" x14ac:dyDescent="0.35">
      <c r="Y1639" s="221"/>
      <c r="AA1639" s="221"/>
      <c r="AB1639" s="223"/>
      <c r="AC1639" s="223"/>
      <c r="AF1639" s="224"/>
      <c r="AG1639" s="221"/>
      <c r="AH1639" s="221"/>
      <c r="AI1639" s="225"/>
      <c r="AJ1639" s="221"/>
    </row>
    <row r="1640" spans="25:36" s="222" customFormat="1" x14ac:dyDescent="0.35">
      <c r="Y1640" s="221"/>
      <c r="AA1640" s="221"/>
      <c r="AB1640" s="223"/>
      <c r="AC1640" s="223"/>
      <c r="AF1640" s="224"/>
      <c r="AG1640" s="221"/>
      <c r="AH1640" s="221"/>
      <c r="AI1640" s="225"/>
      <c r="AJ1640" s="221"/>
    </row>
    <row r="1641" spans="25:36" s="222" customFormat="1" x14ac:dyDescent="0.35">
      <c r="Y1641" s="221"/>
      <c r="AA1641" s="221"/>
      <c r="AB1641" s="223"/>
      <c r="AC1641" s="223"/>
      <c r="AF1641" s="224"/>
      <c r="AG1641" s="221"/>
      <c r="AH1641" s="221"/>
      <c r="AI1641" s="225"/>
      <c r="AJ1641" s="221"/>
    </row>
    <row r="1642" spans="25:36" s="222" customFormat="1" x14ac:dyDescent="0.35">
      <c r="Y1642" s="221"/>
      <c r="AA1642" s="221"/>
      <c r="AB1642" s="223"/>
      <c r="AC1642" s="223"/>
      <c r="AF1642" s="224"/>
      <c r="AG1642" s="221"/>
      <c r="AH1642" s="221"/>
      <c r="AI1642" s="225"/>
      <c r="AJ1642" s="221"/>
    </row>
    <row r="1643" spans="25:36" s="222" customFormat="1" x14ac:dyDescent="0.35">
      <c r="Y1643" s="221"/>
      <c r="AA1643" s="221"/>
      <c r="AB1643" s="223"/>
      <c r="AC1643" s="223"/>
      <c r="AF1643" s="224"/>
      <c r="AG1643" s="221"/>
      <c r="AH1643" s="221"/>
      <c r="AI1643" s="225"/>
      <c r="AJ1643" s="221"/>
    </row>
    <row r="1644" spans="25:36" s="222" customFormat="1" x14ac:dyDescent="0.35">
      <c r="Y1644" s="221"/>
      <c r="AA1644" s="221"/>
      <c r="AB1644" s="223"/>
      <c r="AC1644" s="223"/>
      <c r="AF1644" s="224"/>
      <c r="AG1644" s="221"/>
      <c r="AH1644" s="221"/>
      <c r="AI1644" s="225"/>
      <c r="AJ1644" s="221"/>
    </row>
    <row r="1645" spans="25:36" s="222" customFormat="1" x14ac:dyDescent="0.35">
      <c r="Y1645" s="221"/>
      <c r="AA1645" s="221"/>
      <c r="AB1645" s="223"/>
      <c r="AC1645" s="223"/>
      <c r="AF1645" s="224"/>
      <c r="AG1645" s="221"/>
      <c r="AH1645" s="221"/>
      <c r="AI1645" s="225"/>
      <c r="AJ1645" s="221"/>
    </row>
    <row r="1646" spans="25:36" s="222" customFormat="1" x14ac:dyDescent="0.35">
      <c r="Y1646" s="221"/>
      <c r="AA1646" s="221"/>
      <c r="AB1646" s="223"/>
      <c r="AC1646" s="223"/>
      <c r="AF1646" s="224"/>
      <c r="AG1646" s="221"/>
      <c r="AH1646" s="221"/>
      <c r="AI1646" s="225"/>
      <c r="AJ1646" s="221"/>
    </row>
    <row r="1647" spans="25:36" s="222" customFormat="1" x14ac:dyDescent="0.35">
      <c r="Y1647" s="221"/>
      <c r="AA1647" s="221"/>
      <c r="AB1647" s="223"/>
      <c r="AC1647" s="223"/>
      <c r="AF1647" s="224"/>
      <c r="AG1647" s="221"/>
      <c r="AH1647" s="221"/>
      <c r="AI1647" s="225"/>
      <c r="AJ1647" s="221"/>
    </row>
    <row r="1648" spans="25:36" s="222" customFormat="1" x14ac:dyDescent="0.35">
      <c r="Y1648" s="221"/>
      <c r="AA1648" s="221"/>
      <c r="AB1648" s="223"/>
      <c r="AC1648" s="223"/>
      <c r="AF1648" s="224"/>
      <c r="AG1648" s="221"/>
      <c r="AH1648" s="221"/>
      <c r="AI1648" s="225"/>
      <c r="AJ1648" s="221"/>
    </row>
    <row r="1649" spans="25:36" s="222" customFormat="1" x14ac:dyDescent="0.35">
      <c r="Y1649" s="221"/>
      <c r="AA1649" s="221"/>
      <c r="AB1649" s="223"/>
      <c r="AC1649" s="223"/>
      <c r="AF1649" s="224"/>
      <c r="AG1649" s="221"/>
      <c r="AH1649" s="221"/>
      <c r="AI1649" s="225"/>
      <c r="AJ1649" s="221"/>
    </row>
    <row r="1650" spans="25:36" s="222" customFormat="1" x14ac:dyDescent="0.35">
      <c r="Y1650" s="221"/>
      <c r="AA1650" s="221"/>
      <c r="AB1650" s="223"/>
      <c r="AC1650" s="223"/>
      <c r="AF1650" s="224"/>
      <c r="AG1650" s="221"/>
      <c r="AH1650" s="221"/>
      <c r="AI1650" s="225"/>
      <c r="AJ1650" s="221"/>
    </row>
    <row r="1651" spans="25:36" s="222" customFormat="1" x14ac:dyDescent="0.35">
      <c r="Y1651" s="221"/>
      <c r="AA1651" s="221"/>
      <c r="AB1651" s="223"/>
      <c r="AC1651" s="223"/>
      <c r="AF1651" s="224"/>
      <c r="AG1651" s="221"/>
      <c r="AH1651" s="221"/>
      <c r="AI1651" s="225"/>
      <c r="AJ1651" s="221"/>
    </row>
    <row r="1652" spans="25:36" s="222" customFormat="1" x14ac:dyDescent="0.35">
      <c r="Y1652" s="221"/>
      <c r="AA1652" s="221"/>
      <c r="AB1652" s="223"/>
      <c r="AC1652" s="223"/>
      <c r="AF1652" s="224"/>
      <c r="AG1652" s="221"/>
      <c r="AH1652" s="221"/>
      <c r="AI1652" s="225"/>
      <c r="AJ1652" s="221"/>
    </row>
    <row r="1653" spans="25:36" s="222" customFormat="1" x14ac:dyDescent="0.35">
      <c r="Y1653" s="221"/>
      <c r="AA1653" s="221"/>
      <c r="AB1653" s="223"/>
      <c r="AC1653" s="223"/>
      <c r="AF1653" s="224"/>
      <c r="AG1653" s="221"/>
      <c r="AH1653" s="221"/>
      <c r="AI1653" s="225"/>
      <c r="AJ1653" s="221"/>
    </row>
    <row r="1654" spans="25:36" s="222" customFormat="1" x14ac:dyDescent="0.35">
      <c r="Y1654" s="221"/>
      <c r="AA1654" s="221"/>
      <c r="AB1654" s="223"/>
      <c r="AC1654" s="223"/>
      <c r="AF1654" s="224"/>
      <c r="AG1654" s="221"/>
      <c r="AH1654" s="221"/>
      <c r="AI1654" s="225"/>
      <c r="AJ1654" s="221"/>
    </row>
    <row r="1655" spans="25:36" s="222" customFormat="1" x14ac:dyDescent="0.35">
      <c r="Y1655" s="221"/>
      <c r="AA1655" s="221"/>
      <c r="AB1655" s="223"/>
      <c r="AC1655" s="223"/>
      <c r="AF1655" s="224"/>
      <c r="AG1655" s="221"/>
      <c r="AH1655" s="221"/>
      <c r="AI1655" s="225"/>
      <c r="AJ1655" s="221"/>
    </row>
    <row r="1656" spans="25:36" s="222" customFormat="1" x14ac:dyDescent="0.35">
      <c r="Y1656" s="221"/>
      <c r="AA1656" s="221"/>
      <c r="AB1656" s="223"/>
      <c r="AC1656" s="223"/>
      <c r="AF1656" s="224"/>
      <c r="AG1656" s="221"/>
      <c r="AH1656" s="221"/>
      <c r="AI1656" s="225"/>
      <c r="AJ1656" s="221"/>
    </row>
    <row r="1657" spans="25:36" s="222" customFormat="1" x14ac:dyDescent="0.35">
      <c r="Y1657" s="221"/>
      <c r="AA1657" s="221"/>
      <c r="AB1657" s="223"/>
      <c r="AC1657" s="223"/>
      <c r="AF1657" s="224"/>
      <c r="AG1657" s="221"/>
      <c r="AH1657" s="221"/>
      <c r="AI1657" s="225"/>
      <c r="AJ1657" s="221"/>
    </row>
    <row r="1658" spans="25:36" s="222" customFormat="1" x14ac:dyDescent="0.35">
      <c r="Y1658" s="221"/>
      <c r="AA1658" s="221"/>
      <c r="AB1658" s="223"/>
      <c r="AC1658" s="223"/>
      <c r="AF1658" s="224"/>
      <c r="AG1658" s="221"/>
      <c r="AH1658" s="221"/>
      <c r="AI1658" s="225"/>
      <c r="AJ1658" s="221"/>
    </row>
    <row r="1659" spans="25:36" s="222" customFormat="1" x14ac:dyDescent="0.35">
      <c r="Y1659" s="221"/>
      <c r="AA1659" s="221"/>
      <c r="AB1659" s="223"/>
      <c r="AC1659" s="223"/>
      <c r="AF1659" s="224"/>
      <c r="AG1659" s="221"/>
      <c r="AH1659" s="221"/>
      <c r="AI1659" s="225"/>
      <c r="AJ1659" s="221"/>
    </row>
    <row r="1660" spans="25:36" s="222" customFormat="1" x14ac:dyDescent="0.35">
      <c r="Y1660" s="221"/>
      <c r="AA1660" s="221"/>
      <c r="AB1660" s="223"/>
      <c r="AC1660" s="223"/>
      <c r="AF1660" s="224"/>
      <c r="AG1660" s="221"/>
      <c r="AH1660" s="221"/>
      <c r="AI1660" s="225"/>
      <c r="AJ1660" s="221"/>
    </row>
    <row r="1661" spans="25:36" s="222" customFormat="1" x14ac:dyDescent="0.35">
      <c r="Y1661" s="221"/>
      <c r="AA1661" s="221"/>
      <c r="AB1661" s="223"/>
      <c r="AC1661" s="223"/>
      <c r="AF1661" s="224"/>
      <c r="AG1661" s="221"/>
      <c r="AH1661" s="221"/>
      <c r="AI1661" s="225"/>
      <c r="AJ1661" s="221"/>
    </row>
    <row r="1662" spans="25:36" s="222" customFormat="1" x14ac:dyDescent="0.35">
      <c r="Y1662" s="221"/>
      <c r="AA1662" s="221"/>
      <c r="AB1662" s="223"/>
      <c r="AC1662" s="223"/>
      <c r="AF1662" s="224"/>
      <c r="AG1662" s="221"/>
      <c r="AH1662" s="221"/>
      <c r="AI1662" s="225"/>
      <c r="AJ1662" s="221"/>
    </row>
    <row r="1663" spans="25:36" s="222" customFormat="1" x14ac:dyDescent="0.35">
      <c r="Y1663" s="221"/>
      <c r="AA1663" s="221"/>
      <c r="AB1663" s="223"/>
      <c r="AC1663" s="223"/>
      <c r="AF1663" s="224"/>
      <c r="AG1663" s="221"/>
      <c r="AH1663" s="221"/>
      <c r="AI1663" s="225"/>
      <c r="AJ1663" s="221"/>
    </row>
    <row r="1664" spans="25:36" s="222" customFormat="1" x14ac:dyDescent="0.35">
      <c r="Y1664" s="221"/>
      <c r="AA1664" s="221"/>
      <c r="AB1664" s="223"/>
      <c r="AC1664" s="223"/>
      <c r="AF1664" s="224"/>
      <c r="AG1664" s="221"/>
      <c r="AH1664" s="221"/>
      <c r="AI1664" s="225"/>
      <c r="AJ1664" s="221"/>
    </row>
    <row r="1665" spans="25:36" s="222" customFormat="1" x14ac:dyDescent="0.35">
      <c r="Y1665" s="221"/>
      <c r="AA1665" s="221"/>
      <c r="AB1665" s="223"/>
      <c r="AC1665" s="223"/>
      <c r="AF1665" s="224"/>
      <c r="AG1665" s="221"/>
      <c r="AH1665" s="221"/>
      <c r="AI1665" s="225"/>
      <c r="AJ1665" s="221"/>
    </row>
    <row r="1666" spans="25:36" s="222" customFormat="1" x14ac:dyDescent="0.35">
      <c r="Y1666" s="221"/>
      <c r="AA1666" s="221"/>
      <c r="AB1666" s="223"/>
      <c r="AC1666" s="223"/>
      <c r="AF1666" s="224"/>
      <c r="AG1666" s="221"/>
      <c r="AH1666" s="221"/>
      <c r="AI1666" s="225"/>
      <c r="AJ1666" s="221"/>
    </row>
    <row r="1667" spans="25:36" s="222" customFormat="1" x14ac:dyDescent="0.35">
      <c r="Y1667" s="221"/>
      <c r="AA1667" s="221"/>
      <c r="AB1667" s="223"/>
      <c r="AC1667" s="223"/>
      <c r="AF1667" s="224"/>
      <c r="AG1667" s="221"/>
      <c r="AH1667" s="221"/>
      <c r="AI1667" s="225"/>
      <c r="AJ1667" s="221"/>
    </row>
    <row r="1668" spans="25:36" s="222" customFormat="1" x14ac:dyDescent="0.35">
      <c r="Y1668" s="221"/>
      <c r="AA1668" s="221"/>
      <c r="AB1668" s="223"/>
      <c r="AC1668" s="223"/>
      <c r="AF1668" s="224"/>
      <c r="AG1668" s="221"/>
      <c r="AH1668" s="221"/>
      <c r="AI1668" s="225"/>
      <c r="AJ1668" s="221"/>
    </row>
    <row r="1669" spans="25:36" s="222" customFormat="1" x14ac:dyDescent="0.35">
      <c r="Y1669" s="221"/>
      <c r="AA1669" s="221"/>
      <c r="AB1669" s="223"/>
      <c r="AC1669" s="223"/>
      <c r="AF1669" s="224"/>
      <c r="AG1669" s="221"/>
      <c r="AH1669" s="221"/>
      <c r="AI1669" s="225"/>
      <c r="AJ1669" s="221"/>
    </row>
    <row r="1670" spans="25:36" s="222" customFormat="1" x14ac:dyDescent="0.35">
      <c r="Y1670" s="221"/>
      <c r="AA1670" s="221"/>
      <c r="AB1670" s="223"/>
      <c r="AC1670" s="223"/>
      <c r="AF1670" s="224"/>
      <c r="AG1670" s="221"/>
      <c r="AH1670" s="221"/>
      <c r="AI1670" s="225"/>
      <c r="AJ1670" s="221"/>
    </row>
    <row r="1671" spans="25:36" s="222" customFormat="1" x14ac:dyDescent="0.35">
      <c r="Y1671" s="221"/>
      <c r="AA1671" s="221"/>
      <c r="AB1671" s="223"/>
      <c r="AC1671" s="223"/>
      <c r="AF1671" s="224"/>
      <c r="AG1671" s="221"/>
      <c r="AH1671" s="221"/>
      <c r="AI1671" s="225"/>
      <c r="AJ1671" s="221"/>
    </row>
    <row r="1672" spans="25:36" s="222" customFormat="1" x14ac:dyDescent="0.35">
      <c r="Y1672" s="221"/>
      <c r="AA1672" s="221"/>
      <c r="AB1672" s="223"/>
      <c r="AC1672" s="223"/>
      <c r="AF1672" s="224"/>
      <c r="AG1672" s="221"/>
      <c r="AH1672" s="221"/>
      <c r="AI1672" s="225"/>
      <c r="AJ1672" s="221"/>
    </row>
    <row r="1673" spans="25:36" s="222" customFormat="1" x14ac:dyDescent="0.35">
      <c r="Y1673" s="221"/>
      <c r="AA1673" s="221"/>
      <c r="AB1673" s="223"/>
      <c r="AC1673" s="223"/>
      <c r="AF1673" s="224"/>
      <c r="AG1673" s="221"/>
      <c r="AH1673" s="221"/>
      <c r="AI1673" s="225"/>
      <c r="AJ1673" s="221"/>
    </row>
    <row r="1674" spans="25:36" s="222" customFormat="1" x14ac:dyDescent="0.35">
      <c r="Y1674" s="221"/>
      <c r="AA1674" s="221"/>
      <c r="AB1674" s="223"/>
      <c r="AC1674" s="223"/>
      <c r="AF1674" s="224"/>
      <c r="AG1674" s="221"/>
      <c r="AH1674" s="221"/>
      <c r="AI1674" s="225"/>
      <c r="AJ1674" s="221"/>
    </row>
    <row r="1675" spans="25:36" s="222" customFormat="1" x14ac:dyDescent="0.35">
      <c r="Y1675" s="221"/>
      <c r="AA1675" s="221"/>
      <c r="AB1675" s="223"/>
      <c r="AC1675" s="223"/>
      <c r="AF1675" s="224"/>
      <c r="AG1675" s="221"/>
      <c r="AH1675" s="221"/>
      <c r="AI1675" s="225"/>
      <c r="AJ1675" s="221"/>
    </row>
    <row r="1676" spans="25:36" s="222" customFormat="1" x14ac:dyDescent="0.35">
      <c r="Y1676" s="221"/>
      <c r="AA1676" s="221"/>
      <c r="AB1676" s="223"/>
      <c r="AC1676" s="223"/>
      <c r="AF1676" s="224"/>
      <c r="AG1676" s="221"/>
      <c r="AH1676" s="221"/>
      <c r="AI1676" s="225"/>
      <c r="AJ1676" s="221"/>
    </row>
    <row r="1677" spans="25:36" s="222" customFormat="1" x14ac:dyDescent="0.35">
      <c r="Y1677" s="221"/>
      <c r="AA1677" s="221"/>
      <c r="AB1677" s="223"/>
      <c r="AC1677" s="223"/>
      <c r="AF1677" s="224"/>
      <c r="AG1677" s="221"/>
      <c r="AH1677" s="221"/>
      <c r="AI1677" s="225"/>
      <c r="AJ1677" s="221"/>
    </row>
    <row r="1678" spans="25:36" s="222" customFormat="1" x14ac:dyDescent="0.35">
      <c r="Y1678" s="221"/>
      <c r="AA1678" s="221"/>
      <c r="AB1678" s="223"/>
      <c r="AC1678" s="223"/>
      <c r="AF1678" s="224"/>
      <c r="AG1678" s="221"/>
      <c r="AH1678" s="221"/>
      <c r="AI1678" s="225"/>
      <c r="AJ1678" s="221"/>
    </row>
    <row r="1679" spans="25:36" s="222" customFormat="1" x14ac:dyDescent="0.35">
      <c r="Y1679" s="221"/>
      <c r="AA1679" s="221"/>
      <c r="AB1679" s="223"/>
      <c r="AC1679" s="223"/>
      <c r="AF1679" s="224"/>
      <c r="AG1679" s="221"/>
      <c r="AH1679" s="221"/>
      <c r="AI1679" s="225"/>
      <c r="AJ1679" s="221"/>
    </row>
    <row r="1680" spans="25:36" s="222" customFormat="1" x14ac:dyDescent="0.35">
      <c r="Y1680" s="221"/>
      <c r="AA1680" s="221"/>
      <c r="AB1680" s="223"/>
      <c r="AC1680" s="223"/>
      <c r="AF1680" s="224"/>
      <c r="AG1680" s="221"/>
      <c r="AH1680" s="221"/>
      <c r="AI1680" s="225"/>
      <c r="AJ1680" s="221"/>
    </row>
    <row r="1681" spans="25:36" s="222" customFormat="1" x14ac:dyDescent="0.35">
      <c r="Y1681" s="221"/>
      <c r="AA1681" s="221"/>
      <c r="AB1681" s="223"/>
      <c r="AC1681" s="223"/>
      <c r="AF1681" s="224"/>
      <c r="AG1681" s="221"/>
      <c r="AH1681" s="221"/>
      <c r="AI1681" s="225"/>
      <c r="AJ1681" s="221"/>
    </row>
    <row r="1682" spans="25:36" s="222" customFormat="1" x14ac:dyDescent="0.35">
      <c r="Y1682" s="221"/>
      <c r="AA1682" s="221"/>
      <c r="AB1682" s="223"/>
      <c r="AC1682" s="223"/>
      <c r="AF1682" s="224"/>
      <c r="AG1682" s="221"/>
      <c r="AH1682" s="221"/>
      <c r="AI1682" s="225"/>
      <c r="AJ1682" s="221"/>
    </row>
    <row r="1683" spans="25:36" s="222" customFormat="1" x14ac:dyDescent="0.35">
      <c r="Y1683" s="221"/>
      <c r="AA1683" s="221"/>
      <c r="AB1683" s="223"/>
      <c r="AC1683" s="223"/>
      <c r="AF1683" s="224"/>
      <c r="AG1683" s="221"/>
      <c r="AH1683" s="221"/>
      <c r="AI1683" s="225"/>
      <c r="AJ1683" s="221"/>
    </row>
    <row r="1684" spans="25:36" s="222" customFormat="1" x14ac:dyDescent="0.35">
      <c r="Y1684" s="221"/>
      <c r="AA1684" s="221"/>
      <c r="AB1684" s="223"/>
      <c r="AC1684" s="223"/>
      <c r="AF1684" s="224"/>
      <c r="AG1684" s="221"/>
      <c r="AH1684" s="221"/>
      <c r="AI1684" s="225"/>
      <c r="AJ1684" s="221"/>
    </row>
    <row r="1685" spans="25:36" s="222" customFormat="1" x14ac:dyDescent="0.35">
      <c r="Y1685" s="221"/>
      <c r="AA1685" s="221"/>
      <c r="AB1685" s="223"/>
      <c r="AC1685" s="223"/>
      <c r="AF1685" s="224"/>
      <c r="AG1685" s="221"/>
      <c r="AH1685" s="221"/>
      <c r="AI1685" s="225"/>
      <c r="AJ1685" s="221"/>
    </row>
    <row r="1686" spans="25:36" s="222" customFormat="1" x14ac:dyDescent="0.35">
      <c r="Y1686" s="221"/>
      <c r="AA1686" s="221"/>
      <c r="AB1686" s="223"/>
      <c r="AC1686" s="223"/>
      <c r="AF1686" s="224"/>
      <c r="AG1686" s="221"/>
      <c r="AH1686" s="221"/>
      <c r="AI1686" s="225"/>
      <c r="AJ1686" s="221"/>
    </row>
    <row r="1687" spans="25:36" s="222" customFormat="1" x14ac:dyDescent="0.35">
      <c r="Y1687" s="221"/>
      <c r="AA1687" s="221"/>
      <c r="AB1687" s="223"/>
      <c r="AC1687" s="223"/>
      <c r="AF1687" s="224"/>
      <c r="AG1687" s="221"/>
      <c r="AH1687" s="221"/>
      <c r="AI1687" s="225"/>
      <c r="AJ1687" s="221"/>
    </row>
    <row r="1688" spans="25:36" s="222" customFormat="1" x14ac:dyDescent="0.35">
      <c r="Y1688" s="221"/>
      <c r="AA1688" s="221"/>
      <c r="AB1688" s="223"/>
      <c r="AC1688" s="223"/>
      <c r="AF1688" s="224"/>
      <c r="AG1688" s="221"/>
      <c r="AH1688" s="221"/>
      <c r="AI1688" s="225"/>
      <c r="AJ1688" s="221"/>
    </row>
    <row r="1689" spans="25:36" s="222" customFormat="1" x14ac:dyDescent="0.35">
      <c r="Y1689" s="221"/>
      <c r="AA1689" s="221"/>
      <c r="AB1689" s="223"/>
      <c r="AC1689" s="223"/>
      <c r="AF1689" s="224"/>
      <c r="AG1689" s="221"/>
      <c r="AH1689" s="221"/>
      <c r="AI1689" s="225"/>
      <c r="AJ1689" s="221"/>
    </row>
    <row r="1690" spans="25:36" s="222" customFormat="1" x14ac:dyDescent="0.35">
      <c r="Y1690" s="221"/>
      <c r="AA1690" s="221"/>
      <c r="AB1690" s="223"/>
      <c r="AC1690" s="223"/>
      <c r="AF1690" s="224"/>
      <c r="AG1690" s="221"/>
      <c r="AH1690" s="221"/>
      <c r="AI1690" s="225"/>
      <c r="AJ1690" s="221"/>
    </row>
    <row r="1691" spans="25:36" s="222" customFormat="1" x14ac:dyDescent="0.35">
      <c r="Y1691" s="221"/>
      <c r="AA1691" s="221"/>
      <c r="AB1691" s="223"/>
      <c r="AC1691" s="223"/>
      <c r="AF1691" s="224"/>
      <c r="AG1691" s="221"/>
      <c r="AH1691" s="221"/>
      <c r="AI1691" s="225"/>
      <c r="AJ1691" s="221"/>
    </row>
    <row r="1692" spans="25:36" s="222" customFormat="1" x14ac:dyDescent="0.35">
      <c r="Y1692" s="221"/>
      <c r="AA1692" s="221"/>
      <c r="AB1692" s="223"/>
      <c r="AC1692" s="223"/>
      <c r="AF1692" s="224"/>
      <c r="AG1692" s="221"/>
      <c r="AH1692" s="221"/>
      <c r="AI1692" s="225"/>
      <c r="AJ1692" s="221"/>
    </row>
    <row r="1693" spans="25:36" s="222" customFormat="1" x14ac:dyDescent="0.35">
      <c r="Y1693" s="221"/>
      <c r="AA1693" s="221"/>
      <c r="AB1693" s="223"/>
      <c r="AC1693" s="223"/>
      <c r="AF1693" s="224"/>
      <c r="AG1693" s="221"/>
      <c r="AH1693" s="221"/>
      <c r="AI1693" s="225"/>
      <c r="AJ1693" s="221"/>
    </row>
    <row r="1694" spans="25:36" s="222" customFormat="1" x14ac:dyDescent="0.35">
      <c r="Y1694" s="221"/>
      <c r="AA1694" s="221"/>
      <c r="AB1694" s="223"/>
      <c r="AC1694" s="223"/>
      <c r="AF1694" s="224"/>
      <c r="AG1694" s="221"/>
      <c r="AH1694" s="221"/>
      <c r="AI1694" s="225"/>
      <c r="AJ1694" s="221"/>
    </row>
    <row r="1695" spans="25:36" s="222" customFormat="1" x14ac:dyDescent="0.35">
      <c r="Y1695" s="221"/>
      <c r="AA1695" s="221"/>
      <c r="AB1695" s="223"/>
      <c r="AC1695" s="223"/>
      <c r="AF1695" s="224"/>
      <c r="AG1695" s="221"/>
      <c r="AH1695" s="221"/>
      <c r="AI1695" s="225"/>
      <c r="AJ1695" s="221"/>
    </row>
    <row r="1696" spans="25:36" s="222" customFormat="1" x14ac:dyDescent="0.35">
      <c r="Y1696" s="221"/>
      <c r="AA1696" s="221"/>
      <c r="AB1696" s="223"/>
      <c r="AC1696" s="223"/>
      <c r="AF1696" s="224"/>
      <c r="AG1696" s="221"/>
      <c r="AH1696" s="221"/>
      <c r="AI1696" s="225"/>
      <c r="AJ1696" s="221"/>
    </row>
    <row r="1697" spans="25:36" s="222" customFormat="1" x14ac:dyDescent="0.35">
      <c r="Y1697" s="221"/>
      <c r="AA1697" s="221"/>
      <c r="AB1697" s="223"/>
      <c r="AC1697" s="223"/>
      <c r="AF1697" s="224"/>
      <c r="AG1697" s="221"/>
      <c r="AH1697" s="221"/>
      <c r="AI1697" s="225"/>
      <c r="AJ1697" s="221"/>
    </row>
    <row r="1698" spans="25:36" s="222" customFormat="1" x14ac:dyDescent="0.35">
      <c r="Y1698" s="221"/>
      <c r="AA1698" s="221"/>
      <c r="AB1698" s="223"/>
      <c r="AC1698" s="223"/>
      <c r="AF1698" s="224"/>
      <c r="AG1698" s="221"/>
      <c r="AH1698" s="221"/>
      <c r="AI1698" s="225"/>
      <c r="AJ1698" s="221"/>
    </row>
    <row r="1699" spans="25:36" s="222" customFormat="1" x14ac:dyDescent="0.35">
      <c r="Y1699" s="221"/>
      <c r="AA1699" s="221"/>
      <c r="AB1699" s="223"/>
      <c r="AC1699" s="223"/>
      <c r="AF1699" s="224"/>
      <c r="AG1699" s="221"/>
      <c r="AH1699" s="221"/>
      <c r="AI1699" s="225"/>
      <c r="AJ1699" s="221"/>
    </row>
    <row r="1700" spans="25:36" s="222" customFormat="1" x14ac:dyDescent="0.35">
      <c r="Y1700" s="221"/>
      <c r="AA1700" s="221"/>
      <c r="AB1700" s="223"/>
      <c r="AC1700" s="223"/>
      <c r="AF1700" s="224"/>
      <c r="AG1700" s="221"/>
      <c r="AH1700" s="221"/>
      <c r="AI1700" s="225"/>
      <c r="AJ1700" s="221"/>
    </row>
    <row r="1701" spans="25:36" s="222" customFormat="1" x14ac:dyDescent="0.35">
      <c r="Y1701" s="221"/>
      <c r="AA1701" s="221"/>
      <c r="AB1701" s="223"/>
      <c r="AC1701" s="223"/>
      <c r="AF1701" s="224"/>
      <c r="AG1701" s="221"/>
      <c r="AH1701" s="221"/>
      <c r="AI1701" s="225"/>
      <c r="AJ1701" s="221"/>
    </row>
    <row r="1702" spans="25:36" s="222" customFormat="1" x14ac:dyDescent="0.35">
      <c r="Y1702" s="221"/>
      <c r="AA1702" s="221"/>
      <c r="AB1702" s="223"/>
      <c r="AC1702" s="223"/>
      <c r="AF1702" s="224"/>
      <c r="AG1702" s="221"/>
      <c r="AH1702" s="221"/>
      <c r="AI1702" s="225"/>
      <c r="AJ1702" s="221"/>
    </row>
    <row r="1703" spans="25:36" s="222" customFormat="1" x14ac:dyDescent="0.35">
      <c r="Y1703" s="221"/>
      <c r="AA1703" s="221"/>
      <c r="AB1703" s="223"/>
      <c r="AC1703" s="223"/>
      <c r="AF1703" s="224"/>
      <c r="AG1703" s="221"/>
      <c r="AH1703" s="221"/>
      <c r="AI1703" s="225"/>
      <c r="AJ1703" s="221"/>
    </row>
    <row r="1704" spans="25:36" s="222" customFormat="1" x14ac:dyDescent="0.35">
      <c r="Y1704" s="221"/>
      <c r="AA1704" s="221"/>
      <c r="AB1704" s="223"/>
      <c r="AC1704" s="223"/>
      <c r="AF1704" s="224"/>
      <c r="AG1704" s="221"/>
      <c r="AH1704" s="221"/>
      <c r="AI1704" s="225"/>
      <c r="AJ1704" s="221"/>
    </row>
    <row r="1705" spans="25:36" s="222" customFormat="1" x14ac:dyDescent="0.35">
      <c r="Y1705" s="221"/>
      <c r="AA1705" s="221"/>
      <c r="AB1705" s="223"/>
      <c r="AC1705" s="223"/>
      <c r="AF1705" s="224"/>
      <c r="AG1705" s="221"/>
      <c r="AH1705" s="221"/>
      <c r="AI1705" s="225"/>
      <c r="AJ1705" s="221"/>
    </row>
    <row r="1706" spans="25:36" s="222" customFormat="1" x14ac:dyDescent="0.35">
      <c r="Y1706" s="221"/>
      <c r="AA1706" s="221"/>
      <c r="AB1706" s="223"/>
      <c r="AC1706" s="223"/>
      <c r="AF1706" s="224"/>
      <c r="AG1706" s="221"/>
      <c r="AH1706" s="221"/>
      <c r="AI1706" s="225"/>
      <c r="AJ1706" s="221"/>
    </row>
    <row r="1707" spans="25:36" s="222" customFormat="1" x14ac:dyDescent="0.35">
      <c r="Y1707" s="221"/>
      <c r="AA1707" s="221"/>
      <c r="AB1707" s="223"/>
      <c r="AC1707" s="223"/>
      <c r="AF1707" s="224"/>
      <c r="AG1707" s="221"/>
      <c r="AH1707" s="221"/>
      <c r="AI1707" s="225"/>
      <c r="AJ1707" s="221"/>
    </row>
    <row r="1708" spans="25:36" s="222" customFormat="1" x14ac:dyDescent="0.35">
      <c r="Y1708" s="221"/>
      <c r="AA1708" s="221"/>
      <c r="AB1708" s="223"/>
      <c r="AC1708" s="223"/>
      <c r="AF1708" s="224"/>
      <c r="AG1708" s="221"/>
      <c r="AH1708" s="221"/>
      <c r="AI1708" s="225"/>
      <c r="AJ1708" s="221"/>
    </row>
    <row r="1709" spans="25:36" s="222" customFormat="1" x14ac:dyDescent="0.35">
      <c r="Y1709" s="221"/>
      <c r="AA1709" s="221"/>
      <c r="AB1709" s="223"/>
      <c r="AC1709" s="223"/>
      <c r="AF1709" s="224"/>
      <c r="AG1709" s="221"/>
      <c r="AH1709" s="221"/>
      <c r="AI1709" s="225"/>
      <c r="AJ1709" s="221"/>
    </row>
    <row r="1710" spans="25:36" s="222" customFormat="1" x14ac:dyDescent="0.35">
      <c r="Y1710" s="221"/>
      <c r="AA1710" s="221"/>
      <c r="AB1710" s="223"/>
      <c r="AC1710" s="223"/>
      <c r="AF1710" s="224"/>
      <c r="AG1710" s="221"/>
      <c r="AH1710" s="221"/>
      <c r="AI1710" s="225"/>
      <c r="AJ1710" s="221"/>
    </row>
    <row r="1711" spans="25:36" s="222" customFormat="1" x14ac:dyDescent="0.35">
      <c r="Y1711" s="221"/>
      <c r="AA1711" s="221"/>
      <c r="AB1711" s="223"/>
      <c r="AC1711" s="223"/>
      <c r="AF1711" s="224"/>
      <c r="AG1711" s="221"/>
      <c r="AH1711" s="221"/>
      <c r="AI1711" s="225"/>
      <c r="AJ1711" s="221"/>
    </row>
    <row r="1712" spans="25:36" s="222" customFormat="1" x14ac:dyDescent="0.35">
      <c r="Y1712" s="221"/>
      <c r="AA1712" s="221"/>
      <c r="AB1712" s="223"/>
      <c r="AC1712" s="223"/>
      <c r="AF1712" s="224"/>
      <c r="AG1712" s="221"/>
      <c r="AH1712" s="221"/>
      <c r="AI1712" s="225"/>
      <c r="AJ1712" s="221"/>
    </row>
    <row r="1713" spans="25:36" s="222" customFormat="1" x14ac:dyDescent="0.35">
      <c r="Y1713" s="221"/>
      <c r="AA1713" s="221"/>
      <c r="AB1713" s="223"/>
      <c r="AC1713" s="223"/>
      <c r="AF1713" s="224"/>
      <c r="AG1713" s="221"/>
      <c r="AH1713" s="221"/>
      <c r="AI1713" s="225"/>
      <c r="AJ1713" s="221"/>
    </row>
    <row r="1714" spans="25:36" s="222" customFormat="1" x14ac:dyDescent="0.35">
      <c r="Y1714" s="221"/>
      <c r="AA1714" s="221"/>
      <c r="AB1714" s="223"/>
      <c r="AC1714" s="223"/>
      <c r="AF1714" s="224"/>
      <c r="AG1714" s="221"/>
      <c r="AH1714" s="221"/>
      <c r="AI1714" s="225"/>
      <c r="AJ1714" s="221"/>
    </row>
    <row r="1715" spans="25:36" s="222" customFormat="1" x14ac:dyDescent="0.35">
      <c r="Y1715" s="221"/>
      <c r="AA1715" s="221"/>
      <c r="AB1715" s="223"/>
      <c r="AC1715" s="223"/>
      <c r="AF1715" s="224"/>
      <c r="AG1715" s="221"/>
      <c r="AH1715" s="221"/>
      <c r="AI1715" s="225"/>
      <c r="AJ1715" s="221"/>
    </row>
    <row r="1716" spans="25:36" s="222" customFormat="1" x14ac:dyDescent="0.35">
      <c r="Y1716" s="221"/>
      <c r="AA1716" s="221"/>
      <c r="AB1716" s="223"/>
      <c r="AC1716" s="223"/>
      <c r="AF1716" s="224"/>
      <c r="AG1716" s="221"/>
      <c r="AH1716" s="221"/>
      <c r="AI1716" s="225"/>
      <c r="AJ1716" s="221"/>
    </row>
    <row r="1717" spans="25:36" s="222" customFormat="1" x14ac:dyDescent="0.35">
      <c r="Y1717" s="221"/>
      <c r="AA1717" s="221"/>
      <c r="AB1717" s="223"/>
      <c r="AC1717" s="223"/>
      <c r="AF1717" s="224"/>
      <c r="AG1717" s="221"/>
      <c r="AH1717" s="221"/>
      <c r="AI1717" s="225"/>
      <c r="AJ1717" s="221"/>
    </row>
    <row r="1718" spans="25:36" s="222" customFormat="1" x14ac:dyDescent="0.35">
      <c r="Y1718" s="221"/>
      <c r="AA1718" s="221"/>
      <c r="AB1718" s="223"/>
      <c r="AC1718" s="223"/>
      <c r="AF1718" s="224"/>
      <c r="AG1718" s="221"/>
      <c r="AH1718" s="221"/>
      <c r="AI1718" s="225"/>
      <c r="AJ1718" s="221"/>
    </row>
    <row r="1719" spans="25:36" s="222" customFormat="1" x14ac:dyDescent="0.35">
      <c r="Y1719" s="221"/>
      <c r="AA1719" s="221"/>
      <c r="AB1719" s="223"/>
      <c r="AC1719" s="223"/>
      <c r="AF1719" s="224"/>
      <c r="AG1719" s="221"/>
      <c r="AH1719" s="221"/>
      <c r="AI1719" s="225"/>
      <c r="AJ1719" s="221"/>
    </row>
    <row r="1720" spans="25:36" s="222" customFormat="1" x14ac:dyDescent="0.35">
      <c r="Y1720" s="221"/>
      <c r="AA1720" s="221"/>
      <c r="AB1720" s="223"/>
      <c r="AC1720" s="223"/>
      <c r="AF1720" s="224"/>
      <c r="AG1720" s="221"/>
      <c r="AH1720" s="221"/>
      <c r="AI1720" s="225"/>
      <c r="AJ1720" s="221"/>
    </row>
    <row r="1721" spans="25:36" s="222" customFormat="1" x14ac:dyDescent="0.35">
      <c r="Y1721" s="221"/>
      <c r="AA1721" s="221"/>
      <c r="AB1721" s="223"/>
      <c r="AC1721" s="223"/>
      <c r="AF1721" s="224"/>
      <c r="AG1721" s="221"/>
      <c r="AH1721" s="221"/>
      <c r="AI1721" s="225"/>
      <c r="AJ1721" s="221"/>
    </row>
    <row r="1722" spans="25:36" s="222" customFormat="1" x14ac:dyDescent="0.35">
      <c r="Y1722" s="221"/>
      <c r="AA1722" s="221"/>
      <c r="AB1722" s="223"/>
      <c r="AC1722" s="223"/>
      <c r="AF1722" s="224"/>
      <c r="AG1722" s="221"/>
      <c r="AH1722" s="221"/>
      <c r="AI1722" s="225"/>
      <c r="AJ1722" s="221"/>
    </row>
    <row r="1723" spans="25:36" s="222" customFormat="1" x14ac:dyDescent="0.35">
      <c r="Y1723" s="221"/>
      <c r="AA1723" s="221"/>
      <c r="AB1723" s="223"/>
      <c r="AC1723" s="223"/>
      <c r="AF1723" s="224"/>
      <c r="AG1723" s="221"/>
      <c r="AH1723" s="221"/>
      <c r="AI1723" s="225"/>
      <c r="AJ1723" s="221"/>
    </row>
    <row r="1724" spans="25:36" s="222" customFormat="1" x14ac:dyDescent="0.35">
      <c r="Y1724" s="221"/>
      <c r="AA1724" s="221"/>
      <c r="AB1724" s="223"/>
      <c r="AC1724" s="223"/>
      <c r="AF1724" s="224"/>
      <c r="AG1724" s="221"/>
      <c r="AH1724" s="221"/>
      <c r="AI1724" s="225"/>
      <c r="AJ1724" s="221"/>
    </row>
    <row r="1725" spans="25:36" s="222" customFormat="1" x14ac:dyDescent="0.35">
      <c r="Y1725" s="221"/>
      <c r="AA1725" s="221"/>
      <c r="AB1725" s="223"/>
      <c r="AC1725" s="223"/>
      <c r="AF1725" s="224"/>
      <c r="AG1725" s="221"/>
      <c r="AH1725" s="221"/>
      <c r="AI1725" s="225"/>
      <c r="AJ1725" s="221"/>
    </row>
    <row r="1726" spans="25:36" s="222" customFormat="1" x14ac:dyDescent="0.35">
      <c r="Y1726" s="221"/>
      <c r="AA1726" s="221"/>
      <c r="AB1726" s="223"/>
      <c r="AC1726" s="223"/>
      <c r="AF1726" s="224"/>
      <c r="AG1726" s="221"/>
      <c r="AH1726" s="221"/>
      <c r="AI1726" s="225"/>
      <c r="AJ1726" s="221"/>
    </row>
    <row r="1727" spans="25:36" s="222" customFormat="1" x14ac:dyDescent="0.35">
      <c r="Y1727" s="221"/>
      <c r="AA1727" s="221"/>
      <c r="AB1727" s="223"/>
      <c r="AC1727" s="223"/>
      <c r="AF1727" s="224"/>
      <c r="AG1727" s="221"/>
      <c r="AH1727" s="221"/>
      <c r="AI1727" s="225"/>
      <c r="AJ1727" s="221"/>
    </row>
    <row r="1728" spans="25:36" s="222" customFormat="1" x14ac:dyDescent="0.35">
      <c r="Y1728" s="221"/>
      <c r="AA1728" s="221"/>
      <c r="AB1728" s="223"/>
      <c r="AC1728" s="223"/>
      <c r="AF1728" s="224"/>
      <c r="AG1728" s="221"/>
      <c r="AH1728" s="221"/>
      <c r="AI1728" s="225"/>
      <c r="AJ1728" s="221"/>
    </row>
    <row r="1729" spans="25:36" s="222" customFormat="1" x14ac:dyDescent="0.35">
      <c r="Y1729" s="221"/>
      <c r="AA1729" s="221"/>
      <c r="AB1729" s="223"/>
      <c r="AC1729" s="223"/>
      <c r="AF1729" s="224"/>
      <c r="AG1729" s="221"/>
      <c r="AH1729" s="221"/>
      <c r="AI1729" s="225"/>
      <c r="AJ1729" s="221"/>
    </row>
    <row r="1730" spans="25:36" s="222" customFormat="1" x14ac:dyDescent="0.35">
      <c r="Y1730" s="221"/>
      <c r="AA1730" s="221"/>
      <c r="AB1730" s="223"/>
      <c r="AC1730" s="223"/>
      <c r="AF1730" s="224"/>
      <c r="AG1730" s="221"/>
      <c r="AH1730" s="221"/>
      <c r="AI1730" s="225"/>
      <c r="AJ1730" s="221"/>
    </row>
    <row r="1731" spans="25:36" s="222" customFormat="1" x14ac:dyDescent="0.35">
      <c r="Y1731" s="221"/>
      <c r="AA1731" s="221"/>
      <c r="AB1731" s="223"/>
      <c r="AC1731" s="223"/>
      <c r="AF1731" s="224"/>
      <c r="AG1731" s="221"/>
      <c r="AH1731" s="221"/>
      <c r="AI1731" s="225"/>
      <c r="AJ1731" s="221"/>
    </row>
    <row r="1732" spans="25:36" s="222" customFormat="1" x14ac:dyDescent="0.35">
      <c r="Y1732" s="221"/>
      <c r="AA1732" s="221"/>
      <c r="AB1732" s="223"/>
      <c r="AC1732" s="223"/>
      <c r="AF1732" s="224"/>
      <c r="AG1732" s="221"/>
      <c r="AH1732" s="221"/>
      <c r="AI1732" s="225"/>
      <c r="AJ1732" s="221"/>
    </row>
    <row r="1733" spans="25:36" s="222" customFormat="1" x14ac:dyDescent="0.35">
      <c r="Y1733" s="221"/>
      <c r="AA1733" s="221"/>
      <c r="AB1733" s="223"/>
      <c r="AC1733" s="223"/>
      <c r="AF1733" s="224"/>
      <c r="AG1733" s="221"/>
      <c r="AH1733" s="221"/>
      <c r="AI1733" s="225"/>
      <c r="AJ1733" s="221"/>
    </row>
    <row r="1734" spans="25:36" s="222" customFormat="1" x14ac:dyDescent="0.35">
      <c r="Y1734" s="221"/>
      <c r="AA1734" s="221"/>
      <c r="AB1734" s="223"/>
      <c r="AC1734" s="223"/>
      <c r="AF1734" s="224"/>
      <c r="AG1734" s="221"/>
      <c r="AH1734" s="221"/>
      <c r="AI1734" s="225"/>
      <c r="AJ1734" s="221"/>
    </row>
    <row r="1735" spans="25:36" s="222" customFormat="1" x14ac:dyDescent="0.35">
      <c r="Y1735" s="221"/>
      <c r="AA1735" s="221"/>
      <c r="AB1735" s="223"/>
      <c r="AC1735" s="223"/>
      <c r="AF1735" s="224"/>
      <c r="AG1735" s="221"/>
      <c r="AH1735" s="221"/>
      <c r="AI1735" s="225"/>
      <c r="AJ1735" s="221"/>
    </row>
    <row r="1736" spans="25:36" s="222" customFormat="1" x14ac:dyDescent="0.35">
      <c r="Y1736" s="221"/>
      <c r="AA1736" s="221"/>
      <c r="AB1736" s="223"/>
      <c r="AC1736" s="223"/>
      <c r="AF1736" s="224"/>
      <c r="AG1736" s="221"/>
      <c r="AH1736" s="221"/>
      <c r="AI1736" s="225"/>
      <c r="AJ1736" s="221"/>
    </row>
    <row r="1737" spans="25:36" s="222" customFormat="1" x14ac:dyDescent="0.35">
      <c r="Y1737" s="221"/>
      <c r="AA1737" s="221"/>
      <c r="AB1737" s="223"/>
      <c r="AC1737" s="223"/>
      <c r="AF1737" s="224"/>
      <c r="AG1737" s="221"/>
      <c r="AH1737" s="221"/>
      <c r="AI1737" s="225"/>
      <c r="AJ1737" s="221"/>
    </row>
    <row r="1738" spans="25:36" s="222" customFormat="1" x14ac:dyDescent="0.35">
      <c r="Y1738" s="221"/>
      <c r="AA1738" s="221"/>
      <c r="AB1738" s="223"/>
      <c r="AC1738" s="223"/>
      <c r="AF1738" s="224"/>
      <c r="AG1738" s="221"/>
      <c r="AH1738" s="221"/>
      <c r="AI1738" s="225"/>
      <c r="AJ1738" s="221"/>
    </row>
    <row r="1739" spans="25:36" s="222" customFormat="1" x14ac:dyDescent="0.35">
      <c r="Y1739" s="221"/>
      <c r="AA1739" s="221"/>
      <c r="AB1739" s="223"/>
      <c r="AC1739" s="223"/>
      <c r="AF1739" s="224"/>
      <c r="AG1739" s="221"/>
      <c r="AH1739" s="221"/>
      <c r="AI1739" s="225"/>
      <c r="AJ1739" s="221"/>
    </row>
    <row r="1740" spans="25:36" s="222" customFormat="1" x14ac:dyDescent="0.35">
      <c r="Y1740" s="221"/>
      <c r="AA1740" s="221"/>
      <c r="AB1740" s="223"/>
      <c r="AC1740" s="223"/>
      <c r="AF1740" s="224"/>
      <c r="AG1740" s="221"/>
      <c r="AH1740" s="221"/>
      <c r="AI1740" s="225"/>
      <c r="AJ1740" s="221"/>
    </row>
    <row r="1741" spans="25:36" s="222" customFormat="1" x14ac:dyDescent="0.35">
      <c r="Y1741" s="221"/>
      <c r="AA1741" s="221"/>
      <c r="AB1741" s="223"/>
      <c r="AC1741" s="223"/>
      <c r="AF1741" s="224"/>
      <c r="AG1741" s="221"/>
      <c r="AH1741" s="221"/>
      <c r="AI1741" s="225"/>
      <c r="AJ1741" s="221"/>
    </row>
    <row r="1742" spans="25:36" s="222" customFormat="1" x14ac:dyDescent="0.35">
      <c r="Y1742" s="221"/>
      <c r="AA1742" s="221"/>
      <c r="AB1742" s="223"/>
      <c r="AC1742" s="223"/>
      <c r="AF1742" s="224"/>
      <c r="AG1742" s="221"/>
      <c r="AH1742" s="221"/>
      <c r="AI1742" s="225"/>
      <c r="AJ1742" s="221"/>
    </row>
    <row r="1743" spans="25:36" s="222" customFormat="1" x14ac:dyDescent="0.35">
      <c r="Y1743" s="221"/>
      <c r="AA1743" s="221"/>
      <c r="AB1743" s="223"/>
      <c r="AC1743" s="223"/>
      <c r="AF1743" s="224"/>
      <c r="AG1743" s="221"/>
      <c r="AH1743" s="221"/>
      <c r="AI1743" s="225"/>
      <c r="AJ1743" s="221"/>
    </row>
    <row r="1744" spans="25:36" s="222" customFormat="1" x14ac:dyDescent="0.35">
      <c r="Y1744" s="221"/>
      <c r="AA1744" s="221"/>
      <c r="AB1744" s="223"/>
      <c r="AC1744" s="223"/>
      <c r="AF1744" s="224"/>
      <c r="AG1744" s="221"/>
      <c r="AH1744" s="221"/>
      <c r="AI1744" s="225"/>
      <c r="AJ1744" s="221"/>
    </row>
    <row r="1745" spans="25:36" s="222" customFormat="1" x14ac:dyDescent="0.35">
      <c r="Y1745" s="221"/>
      <c r="AA1745" s="221"/>
      <c r="AB1745" s="223"/>
      <c r="AC1745" s="223"/>
      <c r="AF1745" s="224"/>
      <c r="AG1745" s="221"/>
      <c r="AH1745" s="221"/>
      <c r="AI1745" s="225"/>
      <c r="AJ1745" s="221"/>
    </row>
    <row r="1746" spans="25:36" s="222" customFormat="1" x14ac:dyDescent="0.35">
      <c r="Y1746" s="221"/>
      <c r="AA1746" s="221"/>
      <c r="AB1746" s="223"/>
      <c r="AC1746" s="223"/>
      <c r="AF1746" s="224"/>
      <c r="AG1746" s="221"/>
      <c r="AH1746" s="221"/>
      <c r="AI1746" s="225"/>
      <c r="AJ1746" s="221"/>
    </row>
    <row r="1747" spans="25:36" s="222" customFormat="1" x14ac:dyDescent="0.35">
      <c r="Y1747" s="221"/>
      <c r="AA1747" s="221"/>
      <c r="AB1747" s="223"/>
      <c r="AC1747" s="223"/>
      <c r="AF1747" s="224"/>
      <c r="AG1747" s="221"/>
      <c r="AH1747" s="221"/>
      <c r="AI1747" s="225"/>
      <c r="AJ1747" s="221"/>
    </row>
    <row r="1748" spans="25:36" s="222" customFormat="1" x14ac:dyDescent="0.35">
      <c r="Y1748" s="221"/>
      <c r="AA1748" s="221"/>
      <c r="AB1748" s="223"/>
      <c r="AC1748" s="223"/>
      <c r="AF1748" s="224"/>
      <c r="AG1748" s="221"/>
      <c r="AH1748" s="221"/>
      <c r="AI1748" s="225"/>
      <c r="AJ1748" s="221"/>
    </row>
    <row r="1749" spans="25:36" s="222" customFormat="1" x14ac:dyDescent="0.35">
      <c r="Y1749" s="221"/>
      <c r="AA1749" s="221"/>
      <c r="AB1749" s="223"/>
      <c r="AC1749" s="223"/>
      <c r="AF1749" s="224"/>
      <c r="AG1749" s="221"/>
      <c r="AH1749" s="221"/>
      <c r="AI1749" s="225"/>
      <c r="AJ1749" s="221"/>
    </row>
    <row r="1750" spans="25:36" s="222" customFormat="1" x14ac:dyDescent="0.35">
      <c r="Y1750" s="221"/>
      <c r="AA1750" s="221"/>
      <c r="AB1750" s="223"/>
      <c r="AC1750" s="223"/>
      <c r="AF1750" s="224"/>
      <c r="AG1750" s="221"/>
      <c r="AH1750" s="221"/>
      <c r="AI1750" s="225"/>
      <c r="AJ1750" s="221"/>
    </row>
    <row r="1751" spans="25:36" s="222" customFormat="1" x14ac:dyDescent="0.35">
      <c r="Y1751" s="221"/>
      <c r="AA1751" s="221"/>
      <c r="AB1751" s="223"/>
      <c r="AC1751" s="223"/>
      <c r="AF1751" s="224"/>
      <c r="AG1751" s="221"/>
      <c r="AH1751" s="221"/>
      <c r="AI1751" s="225"/>
      <c r="AJ1751" s="221"/>
    </row>
    <row r="1752" spans="25:36" s="222" customFormat="1" x14ac:dyDescent="0.35">
      <c r="Y1752" s="221"/>
      <c r="AA1752" s="221"/>
      <c r="AB1752" s="223"/>
      <c r="AC1752" s="223"/>
      <c r="AF1752" s="224"/>
      <c r="AG1752" s="221"/>
      <c r="AH1752" s="221"/>
      <c r="AI1752" s="225"/>
      <c r="AJ1752" s="221"/>
    </row>
    <row r="1753" spans="25:36" s="222" customFormat="1" x14ac:dyDescent="0.35">
      <c r="Y1753" s="221"/>
      <c r="AA1753" s="221"/>
      <c r="AB1753" s="223"/>
      <c r="AC1753" s="223"/>
      <c r="AF1753" s="224"/>
      <c r="AG1753" s="221"/>
      <c r="AH1753" s="221"/>
      <c r="AI1753" s="225"/>
      <c r="AJ1753" s="221"/>
    </row>
    <row r="1754" spans="25:36" s="222" customFormat="1" x14ac:dyDescent="0.35">
      <c r="Y1754" s="221"/>
      <c r="AA1754" s="221"/>
      <c r="AB1754" s="223"/>
      <c r="AC1754" s="223"/>
      <c r="AF1754" s="224"/>
      <c r="AG1754" s="221"/>
      <c r="AH1754" s="221"/>
      <c r="AI1754" s="225"/>
      <c r="AJ1754" s="221"/>
    </row>
    <row r="1755" spans="25:36" s="222" customFormat="1" x14ac:dyDescent="0.35">
      <c r="Y1755" s="221"/>
      <c r="AA1755" s="221"/>
      <c r="AB1755" s="223"/>
      <c r="AC1755" s="223"/>
      <c r="AF1755" s="224"/>
      <c r="AG1755" s="221"/>
      <c r="AH1755" s="221"/>
      <c r="AI1755" s="225"/>
      <c r="AJ1755" s="221"/>
    </row>
    <row r="1756" spans="25:36" s="222" customFormat="1" x14ac:dyDescent="0.35">
      <c r="Y1756" s="221"/>
      <c r="AA1756" s="221"/>
      <c r="AB1756" s="223"/>
      <c r="AC1756" s="223"/>
      <c r="AF1756" s="224"/>
      <c r="AG1756" s="221"/>
      <c r="AH1756" s="221"/>
      <c r="AI1756" s="225"/>
      <c r="AJ1756" s="221"/>
    </row>
    <row r="1757" spans="25:36" s="222" customFormat="1" x14ac:dyDescent="0.35">
      <c r="Y1757" s="221"/>
      <c r="AA1757" s="221"/>
      <c r="AB1757" s="223"/>
      <c r="AC1757" s="223"/>
      <c r="AF1757" s="224"/>
      <c r="AG1757" s="221"/>
      <c r="AH1757" s="221"/>
      <c r="AI1757" s="225"/>
      <c r="AJ1757" s="221"/>
    </row>
    <row r="1758" spans="25:36" s="222" customFormat="1" x14ac:dyDescent="0.35">
      <c r="Y1758" s="221"/>
      <c r="AA1758" s="221"/>
      <c r="AB1758" s="223"/>
      <c r="AC1758" s="223"/>
      <c r="AF1758" s="224"/>
      <c r="AG1758" s="221"/>
      <c r="AH1758" s="221"/>
      <c r="AI1758" s="225"/>
      <c r="AJ1758" s="221"/>
    </row>
    <row r="1759" spans="25:36" s="222" customFormat="1" x14ac:dyDescent="0.35">
      <c r="Y1759" s="221"/>
      <c r="AA1759" s="221"/>
      <c r="AB1759" s="223"/>
      <c r="AC1759" s="223"/>
      <c r="AF1759" s="224"/>
      <c r="AG1759" s="221"/>
      <c r="AH1759" s="221"/>
      <c r="AI1759" s="225"/>
      <c r="AJ1759" s="221"/>
    </row>
    <row r="1760" spans="25:36" s="222" customFormat="1" x14ac:dyDescent="0.35">
      <c r="Y1760" s="221"/>
      <c r="AA1760" s="221"/>
      <c r="AB1760" s="223"/>
      <c r="AC1760" s="223"/>
      <c r="AF1760" s="224"/>
      <c r="AG1760" s="221"/>
      <c r="AH1760" s="221"/>
      <c r="AI1760" s="225"/>
      <c r="AJ1760" s="221"/>
    </row>
    <row r="1761" spans="25:36" s="222" customFormat="1" x14ac:dyDescent="0.35">
      <c r="Y1761" s="221"/>
      <c r="AA1761" s="221"/>
      <c r="AB1761" s="223"/>
      <c r="AC1761" s="223"/>
      <c r="AF1761" s="224"/>
      <c r="AG1761" s="221"/>
      <c r="AH1761" s="221"/>
      <c r="AI1761" s="225"/>
      <c r="AJ1761" s="221"/>
    </row>
    <row r="1762" spans="25:36" s="222" customFormat="1" x14ac:dyDescent="0.35">
      <c r="Y1762" s="221"/>
      <c r="AA1762" s="221"/>
      <c r="AB1762" s="223"/>
      <c r="AC1762" s="223"/>
      <c r="AF1762" s="224"/>
      <c r="AG1762" s="221"/>
      <c r="AH1762" s="221"/>
      <c r="AI1762" s="225"/>
      <c r="AJ1762" s="221"/>
    </row>
    <row r="1763" spans="25:36" s="222" customFormat="1" x14ac:dyDescent="0.35">
      <c r="Y1763" s="221"/>
      <c r="AA1763" s="221"/>
      <c r="AB1763" s="223"/>
      <c r="AC1763" s="223"/>
      <c r="AF1763" s="224"/>
      <c r="AG1763" s="221"/>
      <c r="AH1763" s="221"/>
      <c r="AI1763" s="225"/>
      <c r="AJ1763" s="221"/>
    </row>
    <row r="1764" spans="25:36" s="222" customFormat="1" x14ac:dyDescent="0.35">
      <c r="Y1764" s="221"/>
      <c r="AA1764" s="221"/>
      <c r="AB1764" s="223"/>
      <c r="AC1764" s="223"/>
      <c r="AF1764" s="224"/>
      <c r="AG1764" s="221"/>
      <c r="AH1764" s="221"/>
      <c r="AI1764" s="225"/>
      <c r="AJ1764" s="221"/>
    </row>
    <row r="1765" spans="25:36" s="222" customFormat="1" x14ac:dyDescent="0.35">
      <c r="Y1765" s="221"/>
      <c r="AA1765" s="221"/>
      <c r="AB1765" s="223"/>
      <c r="AC1765" s="223"/>
      <c r="AF1765" s="224"/>
      <c r="AG1765" s="221"/>
      <c r="AH1765" s="221"/>
      <c r="AI1765" s="225"/>
      <c r="AJ1765" s="221"/>
    </row>
    <row r="1766" spans="25:36" s="222" customFormat="1" x14ac:dyDescent="0.35">
      <c r="Y1766" s="221"/>
      <c r="AA1766" s="221"/>
      <c r="AB1766" s="223"/>
      <c r="AC1766" s="223"/>
      <c r="AF1766" s="224"/>
      <c r="AG1766" s="221"/>
      <c r="AH1766" s="221"/>
      <c r="AI1766" s="225"/>
      <c r="AJ1766" s="221"/>
    </row>
    <row r="1767" spans="25:36" s="222" customFormat="1" x14ac:dyDescent="0.35">
      <c r="Y1767" s="221"/>
      <c r="AA1767" s="221"/>
      <c r="AB1767" s="223"/>
      <c r="AC1767" s="223"/>
      <c r="AF1767" s="224"/>
      <c r="AG1767" s="221"/>
      <c r="AH1767" s="221"/>
      <c r="AI1767" s="225"/>
      <c r="AJ1767" s="221"/>
    </row>
    <row r="1768" spans="25:36" s="222" customFormat="1" x14ac:dyDescent="0.35">
      <c r="Y1768" s="221"/>
      <c r="AA1768" s="221"/>
      <c r="AB1768" s="223"/>
      <c r="AC1768" s="223"/>
      <c r="AF1768" s="224"/>
      <c r="AG1768" s="221"/>
      <c r="AH1768" s="221"/>
      <c r="AI1768" s="225"/>
      <c r="AJ1768" s="221"/>
    </row>
    <row r="1769" spans="25:36" s="222" customFormat="1" x14ac:dyDescent="0.35">
      <c r="Y1769" s="221"/>
      <c r="AA1769" s="221"/>
      <c r="AB1769" s="223"/>
      <c r="AC1769" s="223"/>
      <c r="AF1769" s="224"/>
      <c r="AG1769" s="221"/>
      <c r="AH1769" s="221"/>
      <c r="AI1769" s="225"/>
      <c r="AJ1769" s="221"/>
    </row>
    <row r="1770" spans="25:36" s="222" customFormat="1" x14ac:dyDescent="0.35">
      <c r="Y1770" s="221"/>
      <c r="AA1770" s="221"/>
      <c r="AB1770" s="223"/>
      <c r="AC1770" s="223"/>
      <c r="AF1770" s="224"/>
      <c r="AG1770" s="221"/>
      <c r="AH1770" s="221"/>
      <c r="AI1770" s="225"/>
      <c r="AJ1770" s="221"/>
    </row>
    <row r="1771" spans="25:36" s="222" customFormat="1" x14ac:dyDescent="0.35">
      <c r="Y1771" s="221"/>
      <c r="AA1771" s="221"/>
      <c r="AB1771" s="223"/>
      <c r="AC1771" s="223"/>
      <c r="AF1771" s="224"/>
      <c r="AG1771" s="221"/>
      <c r="AH1771" s="221"/>
      <c r="AI1771" s="225"/>
      <c r="AJ1771" s="221"/>
    </row>
    <row r="1772" spans="25:36" s="222" customFormat="1" x14ac:dyDescent="0.35">
      <c r="Y1772" s="221"/>
      <c r="AA1772" s="221"/>
      <c r="AB1772" s="223"/>
      <c r="AC1772" s="223"/>
      <c r="AF1772" s="224"/>
      <c r="AG1772" s="221"/>
      <c r="AH1772" s="221"/>
      <c r="AI1772" s="225"/>
      <c r="AJ1772" s="221"/>
    </row>
    <row r="1773" spans="25:36" s="222" customFormat="1" x14ac:dyDescent="0.35">
      <c r="Y1773" s="221"/>
      <c r="AA1773" s="221"/>
      <c r="AB1773" s="223"/>
      <c r="AC1773" s="223"/>
      <c r="AF1773" s="224"/>
      <c r="AG1773" s="221"/>
      <c r="AH1773" s="221"/>
      <c r="AI1773" s="225"/>
      <c r="AJ1773" s="221"/>
    </row>
    <row r="1774" spans="25:36" s="222" customFormat="1" x14ac:dyDescent="0.35">
      <c r="Y1774" s="221"/>
      <c r="AA1774" s="221"/>
      <c r="AB1774" s="223"/>
      <c r="AC1774" s="223"/>
      <c r="AF1774" s="224"/>
      <c r="AG1774" s="221"/>
      <c r="AH1774" s="221"/>
      <c r="AI1774" s="225"/>
      <c r="AJ1774" s="221"/>
    </row>
    <row r="1775" spans="25:36" s="222" customFormat="1" x14ac:dyDescent="0.35">
      <c r="Y1775" s="221"/>
      <c r="AA1775" s="221"/>
      <c r="AB1775" s="223"/>
      <c r="AC1775" s="223"/>
      <c r="AF1775" s="224"/>
      <c r="AG1775" s="221"/>
      <c r="AH1775" s="221"/>
      <c r="AI1775" s="225"/>
      <c r="AJ1775" s="221"/>
    </row>
    <row r="1776" spans="25:36" s="222" customFormat="1" x14ac:dyDescent="0.35">
      <c r="Y1776" s="221"/>
      <c r="AA1776" s="221"/>
      <c r="AB1776" s="223"/>
      <c r="AC1776" s="223"/>
      <c r="AF1776" s="224"/>
      <c r="AG1776" s="221"/>
      <c r="AH1776" s="221"/>
      <c r="AI1776" s="225"/>
      <c r="AJ1776" s="221"/>
    </row>
    <row r="1777" spans="25:36" s="222" customFormat="1" x14ac:dyDescent="0.35">
      <c r="Y1777" s="221"/>
      <c r="AA1777" s="221"/>
      <c r="AB1777" s="223"/>
      <c r="AC1777" s="223"/>
      <c r="AF1777" s="224"/>
      <c r="AG1777" s="221"/>
      <c r="AH1777" s="221"/>
      <c r="AI1777" s="225"/>
      <c r="AJ1777" s="221"/>
    </row>
    <row r="1778" spans="25:36" s="222" customFormat="1" x14ac:dyDescent="0.35">
      <c r="Y1778" s="221"/>
      <c r="AA1778" s="221"/>
      <c r="AB1778" s="223"/>
      <c r="AC1778" s="223"/>
      <c r="AF1778" s="224"/>
      <c r="AG1778" s="221"/>
      <c r="AH1778" s="221"/>
      <c r="AI1778" s="225"/>
      <c r="AJ1778" s="221"/>
    </row>
    <row r="1779" spans="25:36" s="222" customFormat="1" x14ac:dyDescent="0.35">
      <c r="Y1779" s="221"/>
      <c r="AA1779" s="221"/>
      <c r="AB1779" s="223"/>
      <c r="AC1779" s="223"/>
      <c r="AF1779" s="224"/>
      <c r="AG1779" s="221"/>
      <c r="AH1779" s="221"/>
      <c r="AI1779" s="225"/>
      <c r="AJ1779" s="221"/>
    </row>
    <row r="1780" spans="25:36" s="222" customFormat="1" x14ac:dyDescent="0.35">
      <c r="Y1780" s="221"/>
      <c r="AA1780" s="221"/>
      <c r="AB1780" s="223"/>
      <c r="AC1780" s="223"/>
      <c r="AF1780" s="224"/>
      <c r="AG1780" s="221"/>
      <c r="AH1780" s="221"/>
      <c r="AI1780" s="225"/>
      <c r="AJ1780" s="221"/>
    </row>
    <row r="1781" spans="25:36" s="222" customFormat="1" x14ac:dyDescent="0.35">
      <c r="Y1781" s="221"/>
      <c r="AA1781" s="221"/>
      <c r="AB1781" s="223"/>
      <c r="AC1781" s="223"/>
      <c r="AF1781" s="224"/>
      <c r="AG1781" s="221"/>
      <c r="AH1781" s="221"/>
      <c r="AI1781" s="225"/>
      <c r="AJ1781" s="221"/>
    </row>
    <row r="1782" spans="25:36" s="222" customFormat="1" x14ac:dyDescent="0.35">
      <c r="Y1782" s="221"/>
      <c r="AA1782" s="221"/>
      <c r="AB1782" s="223"/>
      <c r="AC1782" s="223"/>
      <c r="AF1782" s="224"/>
      <c r="AG1782" s="221"/>
      <c r="AH1782" s="221"/>
      <c r="AI1782" s="225"/>
      <c r="AJ1782" s="221"/>
    </row>
    <row r="1783" spans="25:36" s="222" customFormat="1" x14ac:dyDescent="0.35">
      <c r="Y1783" s="221"/>
      <c r="AA1783" s="221"/>
      <c r="AB1783" s="223"/>
      <c r="AC1783" s="223"/>
      <c r="AF1783" s="224"/>
      <c r="AG1783" s="221"/>
      <c r="AH1783" s="221"/>
      <c r="AI1783" s="225"/>
      <c r="AJ1783" s="221"/>
    </row>
    <row r="1784" spans="25:36" s="222" customFormat="1" x14ac:dyDescent="0.35">
      <c r="Y1784" s="221"/>
      <c r="AA1784" s="221"/>
      <c r="AB1784" s="223"/>
      <c r="AC1784" s="223"/>
      <c r="AF1784" s="224"/>
      <c r="AG1784" s="221"/>
      <c r="AH1784" s="221"/>
      <c r="AI1784" s="225"/>
      <c r="AJ1784" s="221"/>
    </row>
    <row r="1785" spans="25:36" s="222" customFormat="1" x14ac:dyDescent="0.35">
      <c r="Y1785" s="221"/>
      <c r="AA1785" s="221"/>
      <c r="AB1785" s="223"/>
      <c r="AC1785" s="223"/>
      <c r="AF1785" s="224"/>
      <c r="AG1785" s="221"/>
      <c r="AH1785" s="221"/>
      <c r="AI1785" s="225"/>
      <c r="AJ1785" s="221"/>
    </row>
    <row r="1786" spans="25:36" s="222" customFormat="1" x14ac:dyDescent="0.35">
      <c r="Y1786" s="221"/>
      <c r="AA1786" s="221"/>
      <c r="AB1786" s="223"/>
      <c r="AC1786" s="223"/>
      <c r="AF1786" s="224"/>
      <c r="AG1786" s="221"/>
      <c r="AH1786" s="221"/>
      <c r="AI1786" s="225"/>
      <c r="AJ1786" s="221"/>
    </row>
    <row r="1787" spans="25:36" s="222" customFormat="1" x14ac:dyDescent="0.35">
      <c r="Y1787" s="221"/>
      <c r="AA1787" s="221"/>
      <c r="AB1787" s="223"/>
      <c r="AC1787" s="223"/>
      <c r="AF1787" s="224"/>
      <c r="AG1787" s="221"/>
      <c r="AH1787" s="221"/>
      <c r="AI1787" s="225"/>
      <c r="AJ1787" s="221"/>
    </row>
    <row r="1788" spans="25:36" s="222" customFormat="1" x14ac:dyDescent="0.35">
      <c r="Y1788" s="221"/>
      <c r="AA1788" s="221"/>
      <c r="AB1788" s="223"/>
      <c r="AC1788" s="223"/>
      <c r="AF1788" s="224"/>
      <c r="AG1788" s="221"/>
      <c r="AH1788" s="221"/>
      <c r="AI1788" s="225"/>
      <c r="AJ1788" s="221"/>
    </row>
    <row r="1789" spans="25:36" s="222" customFormat="1" x14ac:dyDescent="0.35">
      <c r="Y1789" s="221"/>
      <c r="AA1789" s="221"/>
      <c r="AB1789" s="223"/>
      <c r="AC1789" s="223"/>
      <c r="AF1789" s="224"/>
      <c r="AG1789" s="221"/>
      <c r="AH1789" s="221"/>
      <c r="AI1789" s="225"/>
      <c r="AJ1789" s="221"/>
    </row>
    <row r="1790" spans="25:36" s="222" customFormat="1" x14ac:dyDescent="0.35">
      <c r="Y1790" s="221"/>
      <c r="AA1790" s="221"/>
      <c r="AB1790" s="223"/>
      <c r="AC1790" s="223"/>
      <c r="AF1790" s="224"/>
      <c r="AG1790" s="221"/>
      <c r="AH1790" s="221"/>
      <c r="AI1790" s="225"/>
      <c r="AJ1790" s="221"/>
    </row>
    <row r="1791" spans="25:36" s="222" customFormat="1" x14ac:dyDescent="0.35">
      <c r="Y1791" s="221"/>
      <c r="AA1791" s="221"/>
      <c r="AB1791" s="223"/>
      <c r="AC1791" s="223"/>
      <c r="AF1791" s="224"/>
      <c r="AG1791" s="221"/>
      <c r="AH1791" s="221"/>
      <c r="AI1791" s="225"/>
      <c r="AJ1791" s="221"/>
    </row>
    <row r="1792" spans="25:36" s="222" customFormat="1" x14ac:dyDescent="0.35">
      <c r="Y1792" s="221"/>
      <c r="AA1792" s="221"/>
      <c r="AB1792" s="223"/>
      <c r="AC1792" s="223"/>
      <c r="AF1792" s="224"/>
      <c r="AG1792" s="221"/>
      <c r="AH1792" s="221"/>
      <c r="AI1792" s="225"/>
      <c r="AJ1792" s="221"/>
    </row>
    <row r="1793" spans="25:36" s="222" customFormat="1" x14ac:dyDescent="0.35">
      <c r="Y1793" s="221"/>
      <c r="AA1793" s="221"/>
      <c r="AB1793" s="223"/>
      <c r="AC1793" s="223"/>
      <c r="AF1793" s="224"/>
      <c r="AG1793" s="221"/>
      <c r="AH1793" s="221"/>
      <c r="AI1793" s="225"/>
      <c r="AJ1793" s="221"/>
    </row>
    <row r="1794" spans="25:36" s="222" customFormat="1" x14ac:dyDescent="0.35">
      <c r="Y1794" s="221"/>
      <c r="AA1794" s="221"/>
      <c r="AB1794" s="223"/>
      <c r="AC1794" s="223"/>
      <c r="AF1794" s="224"/>
      <c r="AG1794" s="221"/>
      <c r="AH1794" s="221"/>
      <c r="AI1794" s="225"/>
      <c r="AJ1794" s="221"/>
    </row>
    <row r="1795" spans="25:36" s="222" customFormat="1" x14ac:dyDescent="0.35">
      <c r="Y1795" s="221"/>
      <c r="AA1795" s="221"/>
      <c r="AB1795" s="223"/>
      <c r="AC1795" s="223"/>
      <c r="AF1795" s="224"/>
      <c r="AG1795" s="221"/>
      <c r="AH1795" s="221"/>
      <c r="AI1795" s="225"/>
      <c r="AJ1795" s="221"/>
    </row>
    <row r="1796" spans="25:36" s="222" customFormat="1" x14ac:dyDescent="0.35">
      <c r="Y1796" s="221"/>
      <c r="AA1796" s="221"/>
      <c r="AB1796" s="223"/>
      <c r="AC1796" s="223"/>
      <c r="AF1796" s="224"/>
      <c r="AG1796" s="221"/>
      <c r="AH1796" s="221"/>
      <c r="AI1796" s="225"/>
      <c r="AJ1796" s="221"/>
    </row>
    <row r="1797" spans="25:36" s="222" customFormat="1" x14ac:dyDescent="0.35">
      <c r="Y1797" s="221"/>
      <c r="AA1797" s="221"/>
      <c r="AB1797" s="223"/>
      <c r="AC1797" s="223"/>
      <c r="AF1797" s="224"/>
      <c r="AG1797" s="221"/>
      <c r="AH1797" s="221"/>
      <c r="AI1797" s="225"/>
      <c r="AJ1797" s="221"/>
    </row>
    <row r="1798" spans="25:36" s="222" customFormat="1" x14ac:dyDescent="0.35">
      <c r="Y1798" s="221"/>
      <c r="AA1798" s="221"/>
      <c r="AB1798" s="223"/>
      <c r="AC1798" s="223"/>
      <c r="AF1798" s="224"/>
      <c r="AG1798" s="221"/>
      <c r="AH1798" s="221"/>
      <c r="AI1798" s="225"/>
      <c r="AJ1798" s="221"/>
    </row>
    <row r="1799" spans="25:36" s="222" customFormat="1" x14ac:dyDescent="0.35">
      <c r="Y1799" s="221"/>
      <c r="AA1799" s="221"/>
      <c r="AB1799" s="223"/>
      <c r="AC1799" s="223"/>
      <c r="AF1799" s="224"/>
      <c r="AG1799" s="221"/>
      <c r="AH1799" s="221"/>
      <c r="AI1799" s="225"/>
      <c r="AJ1799" s="221"/>
    </row>
    <row r="1800" spans="25:36" s="222" customFormat="1" x14ac:dyDescent="0.35">
      <c r="Y1800" s="221"/>
      <c r="AA1800" s="221"/>
      <c r="AB1800" s="223"/>
      <c r="AC1800" s="223"/>
      <c r="AF1800" s="224"/>
      <c r="AG1800" s="221"/>
      <c r="AH1800" s="221"/>
      <c r="AI1800" s="225"/>
      <c r="AJ1800" s="221"/>
    </row>
    <row r="1801" spans="25:36" s="222" customFormat="1" x14ac:dyDescent="0.35">
      <c r="Y1801" s="221"/>
      <c r="AA1801" s="221"/>
      <c r="AB1801" s="223"/>
      <c r="AC1801" s="223"/>
      <c r="AF1801" s="224"/>
      <c r="AG1801" s="221"/>
      <c r="AH1801" s="221"/>
      <c r="AI1801" s="225"/>
      <c r="AJ1801" s="221"/>
    </row>
    <row r="1802" spans="25:36" s="222" customFormat="1" x14ac:dyDescent="0.35">
      <c r="Y1802" s="221"/>
      <c r="AA1802" s="221"/>
      <c r="AB1802" s="223"/>
      <c r="AC1802" s="223"/>
      <c r="AF1802" s="224"/>
      <c r="AG1802" s="221"/>
      <c r="AH1802" s="221"/>
      <c r="AI1802" s="225"/>
      <c r="AJ1802" s="221"/>
    </row>
    <row r="1803" spans="25:36" s="222" customFormat="1" x14ac:dyDescent="0.35">
      <c r="Y1803" s="221"/>
      <c r="AA1803" s="221"/>
      <c r="AB1803" s="223"/>
      <c r="AC1803" s="223"/>
      <c r="AF1803" s="224"/>
      <c r="AG1803" s="221"/>
      <c r="AH1803" s="221"/>
      <c r="AI1803" s="225"/>
      <c r="AJ1803" s="221"/>
    </row>
    <row r="1804" spans="25:36" s="222" customFormat="1" x14ac:dyDescent="0.35">
      <c r="Y1804" s="221"/>
      <c r="AA1804" s="221"/>
      <c r="AB1804" s="223"/>
      <c r="AC1804" s="223"/>
      <c r="AF1804" s="224"/>
      <c r="AG1804" s="221"/>
      <c r="AH1804" s="221"/>
      <c r="AI1804" s="225"/>
      <c r="AJ1804" s="221"/>
    </row>
    <row r="1805" spans="25:36" s="222" customFormat="1" x14ac:dyDescent="0.35">
      <c r="Y1805" s="221"/>
      <c r="AA1805" s="221"/>
      <c r="AB1805" s="223"/>
      <c r="AC1805" s="223"/>
      <c r="AF1805" s="224"/>
      <c r="AG1805" s="221"/>
      <c r="AH1805" s="221"/>
      <c r="AI1805" s="225"/>
      <c r="AJ1805" s="221"/>
    </row>
    <row r="1806" spans="25:36" s="222" customFormat="1" x14ac:dyDescent="0.35">
      <c r="Y1806" s="221"/>
      <c r="AA1806" s="221"/>
      <c r="AB1806" s="223"/>
      <c r="AC1806" s="223"/>
      <c r="AF1806" s="224"/>
      <c r="AG1806" s="221"/>
      <c r="AH1806" s="221"/>
      <c r="AI1806" s="225"/>
      <c r="AJ1806" s="221"/>
    </row>
    <row r="1807" spans="25:36" s="222" customFormat="1" x14ac:dyDescent="0.35">
      <c r="Y1807" s="221"/>
      <c r="AA1807" s="221"/>
      <c r="AB1807" s="223"/>
      <c r="AC1807" s="223"/>
      <c r="AF1807" s="224"/>
      <c r="AG1807" s="221"/>
      <c r="AH1807" s="221"/>
      <c r="AI1807" s="225"/>
      <c r="AJ1807" s="221"/>
    </row>
    <row r="1808" spans="25:36" s="222" customFormat="1" x14ac:dyDescent="0.35">
      <c r="Y1808" s="221"/>
      <c r="AA1808" s="221"/>
      <c r="AB1808" s="223"/>
      <c r="AC1808" s="223"/>
      <c r="AF1808" s="224"/>
      <c r="AG1808" s="221"/>
      <c r="AH1808" s="221"/>
      <c r="AI1808" s="225"/>
      <c r="AJ1808" s="221"/>
    </row>
    <row r="1809" spans="25:36" s="222" customFormat="1" x14ac:dyDescent="0.35">
      <c r="Y1809" s="221"/>
      <c r="AA1809" s="221"/>
      <c r="AB1809" s="223"/>
      <c r="AC1809" s="223"/>
      <c r="AF1809" s="224"/>
      <c r="AG1809" s="221"/>
      <c r="AH1809" s="221"/>
      <c r="AI1809" s="225"/>
      <c r="AJ1809" s="221"/>
    </row>
    <row r="1810" spans="25:36" s="222" customFormat="1" x14ac:dyDescent="0.35">
      <c r="Y1810" s="221"/>
      <c r="AA1810" s="221"/>
      <c r="AB1810" s="223"/>
      <c r="AC1810" s="223"/>
      <c r="AF1810" s="224"/>
      <c r="AG1810" s="221"/>
      <c r="AH1810" s="221"/>
      <c r="AI1810" s="225"/>
      <c r="AJ1810" s="221"/>
    </row>
    <row r="1811" spans="25:36" s="222" customFormat="1" x14ac:dyDescent="0.35">
      <c r="Y1811" s="221"/>
      <c r="AA1811" s="221"/>
      <c r="AB1811" s="223"/>
      <c r="AC1811" s="223"/>
      <c r="AF1811" s="224"/>
      <c r="AG1811" s="221"/>
      <c r="AH1811" s="221"/>
      <c r="AI1811" s="225"/>
      <c r="AJ1811" s="221"/>
    </row>
    <row r="1812" spans="25:36" s="222" customFormat="1" x14ac:dyDescent="0.35">
      <c r="Y1812" s="221"/>
      <c r="AA1812" s="221"/>
      <c r="AB1812" s="223"/>
      <c r="AC1812" s="223"/>
      <c r="AF1812" s="224"/>
      <c r="AG1812" s="221"/>
      <c r="AH1812" s="221"/>
      <c r="AI1812" s="225"/>
      <c r="AJ1812" s="221"/>
    </row>
    <row r="1813" spans="25:36" s="222" customFormat="1" x14ac:dyDescent="0.35">
      <c r="Y1813" s="221"/>
      <c r="AA1813" s="221"/>
      <c r="AB1813" s="223"/>
      <c r="AC1813" s="223"/>
      <c r="AF1813" s="224"/>
      <c r="AG1813" s="221"/>
      <c r="AH1813" s="221"/>
      <c r="AI1813" s="225"/>
      <c r="AJ1813" s="221"/>
    </row>
    <row r="1814" spans="25:36" s="222" customFormat="1" x14ac:dyDescent="0.35">
      <c r="Y1814" s="221"/>
      <c r="AA1814" s="221"/>
      <c r="AB1814" s="223"/>
      <c r="AC1814" s="223"/>
      <c r="AF1814" s="224"/>
      <c r="AG1814" s="221"/>
      <c r="AH1814" s="221"/>
      <c r="AI1814" s="225"/>
      <c r="AJ1814" s="221"/>
    </row>
    <row r="1815" spans="25:36" s="222" customFormat="1" x14ac:dyDescent="0.35">
      <c r="Y1815" s="221"/>
      <c r="AA1815" s="221"/>
      <c r="AB1815" s="223"/>
      <c r="AC1815" s="223"/>
      <c r="AF1815" s="224"/>
      <c r="AG1815" s="221"/>
      <c r="AH1815" s="221"/>
      <c r="AI1815" s="225"/>
      <c r="AJ1815" s="221"/>
    </row>
    <row r="1816" spans="25:36" s="222" customFormat="1" x14ac:dyDescent="0.35">
      <c r="Y1816" s="221"/>
      <c r="AA1816" s="221"/>
      <c r="AB1816" s="223"/>
      <c r="AC1816" s="223"/>
      <c r="AF1816" s="224"/>
      <c r="AG1816" s="221"/>
      <c r="AH1816" s="221"/>
      <c r="AI1816" s="225"/>
      <c r="AJ1816" s="221"/>
    </row>
    <row r="1817" spans="25:36" s="222" customFormat="1" x14ac:dyDescent="0.35">
      <c r="Y1817" s="221"/>
      <c r="AA1817" s="221"/>
      <c r="AB1817" s="223"/>
      <c r="AC1817" s="223"/>
      <c r="AF1817" s="224"/>
      <c r="AG1817" s="221"/>
      <c r="AH1817" s="221"/>
      <c r="AI1817" s="225"/>
      <c r="AJ1817" s="221"/>
    </row>
    <row r="1818" spans="25:36" s="222" customFormat="1" x14ac:dyDescent="0.35">
      <c r="Y1818" s="221"/>
      <c r="AA1818" s="221"/>
      <c r="AB1818" s="223"/>
      <c r="AC1818" s="223"/>
      <c r="AF1818" s="224"/>
      <c r="AG1818" s="221"/>
      <c r="AH1818" s="221"/>
      <c r="AI1818" s="225"/>
      <c r="AJ1818" s="221"/>
    </row>
    <row r="1819" spans="25:36" s="222" customFormat="1" x14ac:dyDescent="0.35">
      <c r="Y1819" s="221"/>
      <c r="AA1819" s="221"/>
      <c r="AB1819" s="223"/>
      <c r="AC1819" s="223"/>
      <c r="AF1819" s="224"/>
      <c r="AG1819" s="221"/>
      <c r="AH1819" s="221"/>
      <c r="AI1819" s="225"/>
      <c r="AJ1819" s="221"/>
    </row>
    <row r="1820" spans="25:36" s="222" customFormat="1" x14ac:dyDescent="0.35">
      <c r="Y1820" s="221"/>
      <c r="AA1820" s="221"/>
      <c r="AB1820" s="223"/>
      <c r="AC1820" s="223"/>
      <c r="AF1820" s="224"/>
      <c r="AG1820" s="221"/>
      <c r="AH1820" s="221"/>
      <c r="AI1820" s="225"/>
      <c r="AJ1820" s="221"/>
    </row>
    <row r="1821" spans="25:36" s="222" customFormat="1" x14ac:dyDescent="0.35">
      <c r="Y1821" s="221"/>
      <c r="AA1821" s="221"/>
      <c r="AB1821" s="223"/>
      <c r="AC1821" s="223"/>
      <c r="AF1821" s="224"/>
      <c r="AG1821" s="221"/>
      <c r="AH1821" s="221"/>
      <c r="AI1821" s="225"/>
      <c r="AJ1821" s="221"/>
    </row>
    <row r="1822" spans="25:36" s="222" customFormat="1" x14ac:dyDescent="0.35">
      <c r="Y1822" s="221"/>
      <c r="AA1822" s="221"/>
      <c r="AB1822" s="223"/>
      <c r="AC1822" s="223"/>
      <c r="AF1822" s="224"/>
      <c r="AG1822" s="221"/>
      <c r="AH1822" s="221"/>
      <c r="AI1822" s="225"/>
      <c r="AJ1822" s="221"/>
    </row>
    <row r="1823" spans="25:36" s="222" customFormat="1" x14ac:dyDescent="0.35">
      <c r="Y1823" s="221"/>
      <c r="AA1823" s="221"/>
      <c r="AB1823" s="223"/>
      <c r="AC1823" s="223"/>
      <c r="AF1823" s="224"/>
      <c r="AG1823" s="221"/>
      <c r="AH1823" s="221"/>
      <c r="AI1823" s="225"/>
      <c r="AJ1823" s="221"/>
    </row>
    <row r="1824" spans="25:36" s="222" customFormat="1" x14ac:dyDescent="0.35">
      <c r="Y1824" s="221"/>
      <c r="AA1824" s="221"/>
      <c r="AB1824" s="223"/>
      <c r="AC1824" s="223"/>
      <c r="AF1824" s="224"/>
      <c r="AG1824" s="221"/>
      <c r="AH1824" s="221"/>
      <c r="AI1824" s="225"/>
      <c r="AJ1824" s="221"/>
    </row>
    <row r="1825" spans="25:36" s="222" customFormat="1" x14ac:dyDescent="0.35">
      <c r="Y1825" s="221"/>
      <c r="AA1825" s="221"/>
      <c r="AB1825" s="223"/>
      <c r="AC1825" s="223"/>
      <c r="AF1825" s="224"/>
      <c r="AG1825" s="221"/>
      <c r="AH1825" s="221"/>
      <c r="AI1825" s="225"/>
      <c r="AJ1825" s="221"/>
    </row>
    <row r="1826" spans="25:36" s="222" customFormat="1" x14ac:dyDescent="0.35">
      <c r="Y1826" s="221"/>
      <c r="AA1826" s="221"/>
      <c r="AB1826" s="223"/>
      <c r="AC1826" s="223"/>
      <c r="AF1826" s="224"/>
      <c r="AG1826" s="221"/>
      <c r="AH1826" s="221"/>
      <c r="AI1826" s="225"/>
      <c r="AJ1826" s="221"/>
    </row>
    <row r="1827" spans="25:36" s="222" customFormat="1" x14ac:dyDescent="0.35">
      <c r="Y1827" s="221"/>
      <c r="AA1827" s="221"/>
      <c r="AB1827" s="223"/>
      <c r="AC1827" s="223"/>
      <c r="AF1827" s="224"/>
      <c r="AG1827" s="221"/>
      <c r="AH1827" s="221"/>
      <c r="AI1827" s="225"/>
      <c r="AJ1827" s="221"/>
    </row>
    <row r="1828" spans="25:36" s="222" customFormat="1" x14ac:dyDescent="0.35">
      <c r="Y1828" s="221"/>
      <c r="AA1828" s="221"/>
      <c r="AB1828" s="223"/>
      <c r="AC1828" s="223"/>
      <c r="AF1828" s="224"/>
      <c r="AG1828" s="221"/>
      <c r="AH1828" s="221"/>
      <c r="AI1828" s="225"/>
      <c r="AJ1828" s="221"/>
    </row>
    <row r="1829" spans="25:36" s="222" customFormat="1" x14ac:dyDescent="0.35">
      <c r="Y1829" s="221"/>
      <c r="AA1829" s="221"/>
      <c r="AB1829" s="223"/>
      <c r="AC1829" s="223"/>
      <c r="AF1829" s="224"/>
      <c r="AG1829" s="221"/>
      <c r="AH1829" s="221"/>
      <c r="AI1829" s="225"/>
      <c r="AJ1829" s="221"/>
    </row>
    <row r="1830" spans="25:36" s="222" customFormat="1" x14ac:dyDescent="0.35">
      <c r="Y1830" s="221"/>
      <c r="AA1830" s="221"/>
      <c r="AB1830" s="223"/>
      <c r="AC1830" s="223"/>
      <c r="AF1830" s="224"/>
      <c r="AG1830" s="221"/>
      <c r="AH1830" s="221"/>
      <c r="AI1830" s="225"/>
      <c r="AJ1830" s="221"/>
    </row>
    <row r="1831" spans="25:36" s="222" customFormat="1" x14ac:dyDescent="0.35">
      <c r="Y1831" s="221"/>
      <c r="AA1831" s="221"/>
      <c r="AB1831" s="223"/>
      <c r="AC1831" s="223"/>
      <c r="AF1831" s="224"/>
      <c r="AG1831" s="221"/>
      <c r="AH1831" s="221"/>
      <c r="AI1831" s="225"/>
      <c r="AJ1831" s="221"/>
    </row>
    <row r="1832" spans="25:36" s="222" customFormat="1" x14ac:dyDescent="0.35">
      <c r="Y1832" s="221"/>
      <c r="AA1832" s="221"/>
      <c r="AB1832" s="223"/>
      <c r="AC1832" s="223"/>
      <c r="AF1832" s="224"/>
      <c r="AG1832" s="221"/>
      <c r="AH1832" s="221"/>
      <c r="AI1832" s="225"/>
      <c r="AJ1832" s="221"/>
    </row>
    <row r="1833" spans="25:36" s="222" customFormat="1" x14ac:dyDescent="0.35">
      <c r="Y1833" s="221"/>
      <c r="AA1833" s="221"/>
      <c r="AB1833" s="223"/>
      <c r="AC1833" s="223"/>
      <c r="AF1833" s="224"/>
      <c r="AG1833" s="221"/>
      <c r="AH1833" s="221"/>
      <c r="AI1833" s="225"/>
      <c r="AJ1833" s="221"/>
    </row>
    <row r="1834" spans="25:36" s="222" customFormat="1" x14ac:dyDescent="0.35">
      <c r="Y1834" s="221"/>
      <c r="AA1834" s="221"/>
      <c r="AB1834" s="223"/>
      <c r="AC1834" s="223"/>
      <c r="AF1834" s="224"/>
      <c r="AG1834" s="221"/>
      <c r="AH1834" s="221"/>
      <c r="AI1834" s="225"/>
      <c r="AJ1834" s="221"/>
    </row>
    <row r="1835" spans="25:36" s="222" customFormat="1" x14ac:dyDescent="0.35">
      <c r="Y1835" s="221"/>
      <c r="AA1835" s="221"/>
      <c r="AB1835" s="223"/>
      <c r="AC1835" s="223"/>
      <c r="AF1835" s="224"/>
      <c r="AG1835" s="221"/>
      <c r="AH1835" s="221"/>
      <c r="AI1835" s="225"/>
      <c r="AJ1835" s="221"/>
    </row>
    <row r="1836" spans="25:36" s="222" customFormat="1" x14ac:dyDescent="0.35">
      <c r="Y1836" s="221"/>
      <c r="AA1836" s="221"/>
      <c r="AB1836" s="223"/>
      <c r="AC1836" s="223"/>
      <c r="AF1836" s="224"/>
      <c r="AG1836" s="221"/>
      <c r="AH1836" s="221"/>
      <c r="AI1836" s="225"/>
      <c r="AJ1836" s="221"/>
    </row>
    <row r="1837" spans="25:36" s="222" customFormat="1" x14ac:dyDescent="0.35">
      <c r="Y1837" s="221"/>
      <c r="AA1837" s="221"/>
      <c r="AB1837" s="223"/>
      <c r="AC1837" s="223"/>
      <c r="AF1837" s="224"/>
      <c r="AG1837" s="221"/>
      <c r="AH1837" s="221"/>
      <c r="AI1837" s="225"/>
      <c r="AJ1837" s="221"/>
    </row>
    <row r="1838" spans="25:36" s="222" customFormat="1" x14ac:dyDescent="0.35">
      <c r="Y1838" s="221"/>
      <c r="AA1838" s="221"/>
      <c r="AB1838" s="223"/>
      <c r="AC1838" s="223"/>
      <c r="AF1838" s="224"/>
      <c r="AG1838" s="221"/>
      <c r="AH1838" s="221"/>
      <c r="AI1838" s="225"/>
      <c r="AJ1838" s="221"/>
    </row>
    <row r="1839" spans="25:36" s="222" customFormat="1" x14ac:dyDescent="0.35">
      <c r="Y1839" s="221"/>
      <c r="AA1839" s="221"/>
      <c r="AB1839" s="223"/>
      <c r="AC1839" s="223"/>
      <c r="AF1839" s="224"/>
      <c r="AG1839" s="221"/>
      <c r="AH1839" s="221"/>
      <c r="AI1839" s="225"/>
      <c r="AJ1839" s="221"/>
    </row>
    <row r="1840" spans="25:36" s="222" customFormat="1" x14ac:dyDescent="0.35">
      <c r="Y1840" s="221"/>
      <c r="AA1840" s="221"/>
      <c r="AB1840" s="223"/>
      <c r="AC1840" s="223"/>
      <c r="AF1840" s="224"/>
      <c r="AG1840" s="221"/>
      <c r="AH1840" s="221"/>
      <c r="AI1840" s="225"/>
      <c r="AJ1840" s="221"/>
    </row>
    <row r="1841" spans="25:36" s="222" customFormat="1" x14ac:dyDescent="0.35">
      <c r="Y1841" s="221"/>
      <c r="AA1841" s="221"/>
      <c r="AB1841" s="223"/>
      <c r="AC1841" s="223"/>
      <c r="AF1841" s="224"/>
      <c r="AG1841" s="221"/>
      <c r="AH1841" s="221"/>
      <c r="AI1841" s="225"/>
      <c r="AJ1841" s="221"/>
    </row>
    <row r="1842" spans="25:36" s="222" customFormat="1" x14ac:dyDescent="0.35">
      <c r="Y1842" s="221"/>
      <c r="AA1842" s="221"/>
      <c r="AB1842" s="223"/>
      <c r="AC1842" s="223"/>
      <c r="AF1842" s="224"/>
      <c r="AG1842" s="221"/>
      <c r="AH1842" s="221"/>
      <c r="AI1842" s="225"/>
      <c r="AJ1842" s="221"/>
    </row>
    <row r="1843" spans="25:36" s="222" customFormat="1" x14ac:dyDescent="0.35">
      <c r="Y1843" s="221"/>
      <c r="AA1843" s="221"/>
      <c r="AB1843" s="223"/>
      <c r="AC1843" s="223"/>
      <c r="AF1843" s="224"/>
      <c r="AG1843" s="221"/>
      <c r="AH1843" s="221"/>
      <c r="AI1843" s="225"/>
      <c r="AJ1843" s="221"/>
    </row>
    <row r="1844" spans="25:36" s="222" customFormat="1" x14ac:dyDescent="0.35">
      <c r="Y1844" s="221"/>
      <c r="AA1844" s="221"/>
      <c r="AB1844" s="223"/>
      <c r="AC1844" s="223"/>
      <c r="AF1844" s="224"/>
      <c r="AG1844" s="221"/>
      <c r="AH1844" s="221"/>
      <c r="AI1844" s="225"/>
      <c r="AJ1844" s="221"/>
    </row>
    <row r="1845" spans="25:36" s="222" customFormat="1" x14ac:dyDescent="0.35">
      <c r="Y1845" s="221"/>
      <c r="AA1845" s="221"/>
      <c r="AB1845" s="223"/>
      <c r="AC1845" s="223"/>
      <c r="AF1845" s="224"/>
      <c r="AG1845" s="221"/>
      <c r="AH1845" s="221"/>
      <c r="AI1845" s="225"/>
      <c r="AJ1845" s="221"/>
    </row>
    <row r="1846" spans="25:36" s="222" customFormat="1" x14ac:dyDescent="0.35">
      <c r="Y1846" s="221"/>
      <c r="AA1846" s="221"/>
      <c r="AB1846" s="223"/>
      <c r="AC1846" s="223"/>
      <c r="AF1846" s="224"/>
      <c r="AG1846" s="221"/>
      <c r="AH1846" s="221"/>
      <c r="AI1846" s="225"/>
      <c r="AJ1846" s="221"/>
    </row>
    <row r="1847" spans="25:36" s="222" customFormat="1" x14ac:dyDescent="0.35">
      <c r="Y1847" s="221"/>
      <c r="AA1847" s="221"/>
      <c r="AB1847" s="223"/>
      <c r="AC1847" s="223"/>
      <c r="AF1847" s="224"/>
      <c r="AG1847" s="221"/>
      <c r="AH1847" s="221"/>
      <c r="AI1847" s="225"/>
      <c r="AJ1847" s="221"/>
    </row>
    <row r="1848" spans="25:36" s="222" customFormat="1" x14ac:dyDescent="0.35">
      <c r="Y1848" s="221"/>
      <c r="AA1848" s="221"/>
      <c r="AB1848" s="223"/>
      <c r="AC1848" s="223"/>
      <c r="AF1848" s="224"/>
      <c r="AG1848" s="221"/>
      <c r="AH1848" s="221"/>
      <c r="AI1848" s="225"/>
      <c r="AJ1848" s="221"/>
    </row>
    <row r="1849" spans="25:36" s="222" customFormat="1" x14ac:dyDescent="0.35">
      <c r="Y1849" s="221"/>
      <c r="AA1849" s="221"/>
      <c r="AB1849" s="223"/>
      <c r="AC1849" s="223"/>
      <c r="AF1849" s="224"/>
      <c r="AG1849" s="221"/>
      <c r="AH1849" s="221"/>
      <c r="AI1849" s="225"/>
      <c r="AJ1849" s="221"/>
    </row>
    <row r="1850" spans="25:36" s="222" customFormat="1" x14ac:dyDescent="0.35">
      <c r="Y1850" s="221"/>
      <c r="AA1850" s="221"/>
      <c r="AB1850" s="223"/>
      <c r="AC1850" s="223"/>
      <c r="AF1850" s="224"/>
      <c r="AG1850" s="221"/>
      <c r="AH1850" s="221"/>
      <c r="AI1850" s="225"/>
      <c r="AJ1850" s="221"/>
    </row>
    <row r="1851" spans="25:36" s="222" customFormat="1" x14ac:dyDescent="0.35">
      <c r="Y1851" s="221"/>
      <c r="AA1851" s="221"/>
      <c r="AB1851" s="223"/>
      <c r="AC1851" s="223"/>
      <c r="AF1851" s="224"/>
      <c r="AG1851" s="221"/>
      <c r="AH1851" s="221"/>
      <c r="AI1851" s="225"/>
      <c r="AJ1851" s="221"/>
    </row>
    <row r="1852" spans="25:36" s="222" customFormat="1" x14ac:dyDescent="0.35">
      <c r="Y1852" s="221"/>
      <c r="AA1852" s="221"/>
      <c r="AB1852" s="223"/>
      <c r="AC1852" s="223"/>
      <c r="AF1852" s="224"/>
      <c r="AG1852" s="221"/>
      <c r="AH1852" s="221"/>
      <c r="AI1852" s="225"/>
      <c r="AJ1852" s="221"/>
    </row>
    <row r="1853" spans="25:36" s="222" customFormat="1" x14ac:dyDescent="0.35">
      <c r="Y1853" s="221"/>
      <c r="AA1853" s="221"/>
      <c r="AB1853" s="223"/>
      <c r="AC1853" s="223"/>
      <c r="AF1853" s="224"/>
      <c r="AG1853" s="221"/>
      <c r="AH1853" s="221"/>
      <c r="AI1853" s="225"/>
      <c r="AJ1853" s="221"/>
    </row>
    <row r="1854" spans="25:36" s="222" customFormat="1" x14ac:dyDescent="0.35">
      <c r="Y1854" s="221"/>
      <c r="AA1854" s="221"/>
      <c r="AB1854" s="223"/>
      <c r="AC1854" s="223"/>
      <c r="AF1854" s="224"/>
      <c r="AG1854" s="221"/>
      <c r="AH1854" s="221"/>
      <c r="AI1854" s="225"/>
      <c r="AJ1854" s="221"/>
    </row>
    <row r="1855" spans="25:36" s="222" customFormat="1" x14ac:dyDescent="0.35">
      <c r="Y1855" s="221"/>
      <c r="AA1855" s="221"/>
      <c r="AB1855" s="223"/>
      <c r="AC1855" s="223"/>
      <c r="AF1855" s="224"/>
      <c r="AG1855" s="221"/>
      <c r="AH1855" s="221"/>
      <c r="AI1855" s="225"/>
      <c r="AJ1855" s="221"/>
    </row>
    <row r="1856" spans="25:36" s="222" customFormat="1" x14ac:dyDescent="0.35">
      <c r="Y1856" s="221"/>
      <c r="AA1856" s="221"/>
      <c r="AB1856" s="223"/>
      <c r="AC1856" s="223"/>
      <c r="AF1856" s="224"/>
      <c r="AG1856" s="221"/>
      <c r="AH1856" s="221"/>
      <c r="AI1856" s="225"/>
      <c r="AJ1856" s="221"/>
    </row>
    <row r="1857" spans="25:36" s="222" customFormat="1" x14ac:dyDescent="0.35">
      <c r="Y1857" s="221"/>
      <c r="AA1857" s="221"/>
      <c r="AB1857" s="223"/>
      <c r="AC1857" s="223"/>
      <c r="AF1857" s="224"/>
      <c r="AG1857" s="221"/>
      <c r="AH1857" s="221"/>
      <c r="AI1857" s="225"/>
      <c r="AJ1857" s="221"/>
    </row>
    <row r="1858" spans="25:36" s="222" customFormat="1" x14ac:dyDescent="0.35">
      <c r="Y1858" s="221"/>
      <c r="AA1858" s="221"/>
      <c r="AB1858" s="223"/>
      <c r="AC1858" s="223"/>
      <c r="AF1858" s="224"/>
      <c r="AG1858" s="221"/>
      <c r="AH1858" s="221"/>
      <c r="AI1858" s="225"/>
      <c r="AJ1858" s="221"/>
    </row>
    <row r="1859" spans="25:36" s="222" customFormat="1" x14ac:dyDescent="0.35">
      <c r="Y1859" s="221"/>
      <c r="AA1859" s="221"/>
      <c r="AB1859" s="223"/>
      <c r="AC1859" s="223"/>
      <c r="AF1859" s="224"/>
      <c r="AG1859" s="221"/>
      <c r="AH1859" s="221"/>
      <c r="AI1859" s="225"/>
      <c r="AJ1859" s="221"/>
    </row>
    <row r="1860" spans="25:36" s="222" customFormat="1" x14ac:dyDescent="0.35">
      <c r="Y1860" s="221"/>
      <c r="AA1860" s="221"/>
      <c r="AB1860" s="223"/>
      <c r="AC1860" s="223"/>
      <c r="AF1860" s="224"/>
      <c r="AG1860" s="221"/>
      <c r="AH1860" s="221"/>
      <c r="AI1860" s="225"/>
      <c r="AJ1860" s="221"/>
    </row>
    <row r="1861" spans="25:36" s="222" customFormat="1" x14ac:dyDescent="0.35">
      <c r="Y1861" s="221"/>
      <c r="AA1861" s="221"/>
      <c r="AB1861" s="223"/>
      <c r="AC1861" s="223"/>
      <c r="AF1861" s="224"/>
      <c r="AG1861" s="221"/>
      <c r="AH1861" s="221"/>
      <c r="AI1861" s="225"/>
      <c r="AJ1861" s="221"/>
    </row>
    <row r="1862" spans="25:36" s="222" customFormat="1" x14ac:dyDescent="0.35">
      <c r="Y1862" s="221"/>
      <c r="AA1862" s="221"/>
      <c r="AB1862" s="223"/>
      <c r="AC1862" s="223"/>
      <c r="AF1862" s="224"/>
      <c r="AG1862" s="221"/>
      <c r="AH1862" s="221"/>
      <c r="AI1862" s="225"/>
      <c r="AJ1862" s="221"/>
    </row>
    <row r="1863" spans="25:36" s="222" customFormat="1" x14ac:dyDescent="0.35">
      <c r="Y1863" s="221"/>
      <c r="AA1863" s="221"/>
      <c r="AB1863" s="223"/>
      <c r="AC1863" s="223"/>
      <c r="AF1863" s="224"/>
      <c r="AG1863" s="221"/>
      <c r="AH1863" s="221"/>
      <c r="AI1863" s="225"/>
      <c r="AJ1863" s="221"/>
    </row>
    <row r="1864" spans="25:36" s="222" customFormat="1" x14ac:dyDescent="0.35">
      <c r="Y1864" s="221"/>
      <c r="AA1864" s="221"/>
      <c r="AB1864" s="223"/>
      <c r="AC1864" s="223"/>
      <c r="AF1864" s="224"/>
      <c r="AG1864" s="221"/>
      <c r="AH1864" s="221"/>
      <c r="AI1864" s="225"/>
      <c r="AJ1864" s="221"/>
    </row>
    <row r="1865" spans="25:36" s="222" customFormat="1" x14ac:dyDescent="0.35">
      <c r="Y1865" s="221"/>
      <c r="AA1865" s="221"/>
      <c r="AB1865" s="223"/>
      <c r="AC1865" s="223"/>
      <c r="AF1865" s="224"/>
      <c r="AG1865" s="221"/>
      <c r="AH1865" s="221"/>
      <c r="AI1865" s="225"/>
      <c r="AJ1865" s="221"/>
    </row>
    <row r="1866" spans="25:36" s="222" customFormat="1" x14ac:dyDescent="0.35">
      <c r="Y1866" s="221"/>
      <c r="AA1866" s="221"/>
      <c r="AB1866" s="223"/>
      <c r="AC1866" s="223"/>
      <c r="AF1866" s="224"/>
      <c r="AG1866" s="221"/>
      <c r="AH1866" s="221"/>
      <c r="AI1866" s="225"/>
      <c r="AJ1866" s="221"/>
    </row>
    <row r="1867" spans="25:36" s="222" customFormat="1" x14ac:dyDescent="0.35">
      <c r="Y1867" s="221"/>
      <c r="AA1867" s="221"/>
      <c r="AB1867" s="223"/>
      <c r="AC1867" s="223"/>
      <c r="AF1867" s="224"/>
      <c r="AG1867" s="221"/>
      <c r="AH1867" s="221"/>
      <c r="AI1867" s="225"/>
      <c r="AJ1867" s="221"/>
    </row>
    <row r="1868" spans="25:36" s="222" customFormat="1" x14ac:dyDescent="0.35">
      <c r="Y1868" s="221"/>
      <c r="AA1868" s="221"/>
      <c r="AB1868" s="223"/>
      <c r="AC1868" s="223"/>
      <c r="AF1868" s="224"/>
      <c r="AG1868" s="221"/>
      <c r="AH1868" s="221"/>
      <c r="AI1868" s="225"/>
      <c r="AJ1868" s="221"/>
    </row>
    <row r="1869" spans="25:36" s="222" customFormat="1" x14ac:dyDescent="0.35">
      <c r="Y1869" s="221"/>
      <c r="AA1869" s="221"/>
      <c r="AB1869" s="223"/>
      <c r="AC1869" s="223"/>
      <c r="AF1869" s="224"/>
      <c r="AG1869" s="221"/>
      <c r="AH1869" s="221"/>
      <c r="AI1869" s="225"/>
      <c r="AJ1869" s="221"/>
    </row>
    <row r="1870" spans="25:36" s="222" customFormat="1" x14ac:dyDescent="0.35">
      <c r="Y1870" s="221"/>
      <c r="AA1870" s="221"/>
      <c r="AB1870" s="223"/>
      <c r="AC1870" s="223"/>
      <c r="AF1870" s="224"/>
      <c r="AG1870" s="221"/>
      <c r="AH1870" s="221"/>
      <c r="AI1870" s="225"/>
      <c r="AJ1870" s="221"/>
    </row>
    <row r="1871" spans="25:36" s="222" customFormat="1" x14ac:dyDescent="0.35">
      <c r="Y1871" s="221"/>
      <c r="AA1871" s="221"/>
      <c r="AB1871" s="223"/>
      <c r="AC1871" s="223"/>
      <c r="AF1871" s="224"/>
      <c r="AG1871" s="221"/>
      <c r="AH1871" s="221"/>
      <c r="AI1871" s="225"/>
      <c r="AJ1871" s="221"/>
    </row>
    <row r="1872" spans="25:36" s="222" customFormat="1" x14ac:dyDescent="0.35">
      <c r="Y1872" s="221"/>
      <c r="AA1872" s="221"/>
      <c r="AB1872" s="223"/>
      <c r="AC1872" s="223"/>
      <c r="AF1872" s="224"/>
      <c r="AG1872" s="221"/>
      <c r="AH1872" s="221"/>
      <c r="AI1872" s="225"/>
      <c r="AJ1872" s="221"/>
    </row>
    <row r="1873" spans="25:36" s="222" customFormat="1" x14ac:dyDescent="0.35">
      <c r="Y1873" s="221"/>
      <c r="AA1873" s="221"/>
      <c r="AB1873" s="223"/>
      <c r="AC1873" s="223"/>
      <c r="AF1873" s="224"/>
      <c r="AG1873" s="221"/>
      <c r="AH1873" s="221"/>
      <c r="AI1873" s="225"/>
      <c r="AJ1873" s="221"/>
    </row>
    <row r="1874" spans="25:36" s="222" customFormat="1" x14ac:dyDescent="0.35">
      <c r="Y1874" s="221"/>
      <c r="AA1874" s="221"/>
      <c r="AB1874" s="223"/>
      <c r="AC1874" s="223"/>
      <c r="AF1874" s="224"/>
      <c r="AG1874" s="221"/>
      <c r="AH1874" s="221"/>
      <c r="AI1874" s="225"/>
      <c r="AJ1874" s="221"/>
    </row>
    <row r="1875" spans="25:36" s="222" customFormat="1" x14ac:dyDescent="0.35">
      <c r="Y1875" s="221"/>
      <c r="AA1875" s="221"/>
      <c r="AB1875" s="223"/>
      <c r="AC1875" s="223"/>
      <c r="AF1875" s="224"/>
      <c r="AG1875" s="221"/>
      <c r="AH1875" s="221"/>
      <c r="AI1875" s="225"/>
      <c r="AJ1875" s="221"/>
    </row>
    <row r="1876" spans="25:36" s="222" customFormat="1" x14ac:dyDescent="0.35">
      <c r="Y1876" s="221"/>
      <c r="AA1876" s="221"/>
      <c r="AB1876" s="223"/>
      <c r="AC1876" s="223"/>
      <c r="AF1876" s="224"/>
      <c r="AG1876" s="221"/>
      <c r="AH1876" s="221"/>
      <c r="AI1876" s="225"/>
      <c r="AJ1876" s="221"/>
    </row>
    <row r="1877" spans="25:36" s="222" customFormat="1" x14ac:dyDescent="0.35">
      <c r="Y1877" s="221"/>
      <c r="AA1877" s="221"/>
      <c r="AB1877" s="223"/>
      <c r="AC1877" s="223"/>
      <c r="AF1877" s="224"/>
      <c r="AG1877" s="221"/>
      <c r="AH1877" s="221"/>
      <c r="AI1877" s="225"/>
      <c r="AJ1877" s="221"/>
    </row>
    <row r="1878" spans="25:36" s="222" customFormat="1" x14ac:dyDescent="0.35">
      <c r="Y1878" s="221"/>
      <c r="AA1878" s="221"/>
      <c r="AB1878" s="223"/>
      <c r="AC1878" s="223"/>
      <c r="AF1878" s="224"/>
      <c r="AG1878" s="221"/>
      <c r="AH1878" s="221"/>
      <c r="AI1878" s="225"/>
      <c r="AJ1878" s="221"/>
    </row>
    <row r="1879" spans="25:36" s="222" customFormat="1" x14ac:dyDescent="0.35">
      <c r="Y1879" s="221"/>
      <c r="AA1879" s="221"/>
      <c r="AB1879" s="223"/>
      <c r="AC1879" s="223"/>
      <c r="AF1879" s="224"/>
      <c r="AG1879" s="221"/>
      <c r="AH1879" s="221"/>
      <c r="AI1879" s="225"/>
      <c r="AJ1879" s="221"/>
    </row>
    <row r="1880" spans="25:36" s="222" customFormat="1" x14ac:dyDescent="0.35">
      <c r="Y1880" s="221"/>
      <c r="AA1880" s="221"/>
      <c r="AB1880" s="223"/>
      <c r="AC1880" s="223"/>
      <c r="AF1880" s="224"/>
      <c r="AG1880" s="221"/>
      <c r="AH1880" s="221"/>
      <c r="AI1880" s="225"/>
      <c r="AJ1880" s="221"/>
    </row>
    <row r="1881" spans="25:36" s="222" customFormat="1" x14ac:dyDescent="0.35">
      <c r="Y1881" s="221"/>
      <c r="AA1881" s="221"/>
      <c r="AB1881" s="223"/>
      <c r="AC1881" s="223"/>
      <c r="AF1881" s="224"/>
      <c r="AG1881" s="221"/>
      <c r="AH1881" s="221"/>
      <c r="AI1881" s="225"/>
      <c r="AJ1881" s="221"/>
    </row>
    <row r="1882" spans="25:36" s="222" customFormat="1" x14ac:dyDescent="0.35">
      <c r="Y1882" s="221"/>
      <c r="AA1882" s="221"/>
      <c r="AB1882" s="223"/>
      <c r="AC1882" s="223"/>
      <c r="AF1882" s="224"/>
      <c r="AG1882" s="221"/>
      <c r="AH1882" s="221"/>
      <c r="AI1882" s="225"/>
      <c r="AJ1882" s="221"/>
    </row>
    <row r="1883" spans="25:36" s="222" customFormat="1" x14ac:dyDescent="0.35">
      <c r="Y1883" s="221"/>
      <c r="AA1883" s="221"/>
      <c r="AB1883" s="223"/>
      <c r="AC1883" s="223"/>
      <c r="AF1883" s="224"/>
      <c r="AG1883" s="221"/>
      <c r="AH1883" s="221"/>
      <c r="AI1883" s="225"/>
      <c r="AJ1883" s="221"/>
    </row>
    <row r="1884" spans="25:36" s="222" customFormat="1" x14ac:dyDescent="0.35">
      <c r="Y1884" s="221"/>
      <c r="AA1884" s="221"/>
      <c r="AB1884" s="223"/>
      <c r="AC1884" s="223"/>
      <c r="AF1884" s="224"/>
      <c r="AG1884" s="221"/>
      <c r="AH1884" s="221"/>
      <c r="AI1884" s="225"/>
      <c r="AJ1884" s="221"/>
    </row>
    <row r="1885" spans="25:36" s="222" customFormat="1" x14ac:dyDescent="0.35">
      <c r="Y1885" s="221"/>
      <c r="AA1885" s="221"/>
      <c r="AB1885" s="223"/>
      <c r="AC1885" s="223"/>
      <c r="AF1885" s="224"/>
      <c r="AG1885" s="221"/>
      <c r="AH1885" s="221"/>
      <c r="AI1885" s="225"/>
      <c r="AJ1885" s="221"/>
    </row>
    <row r="1886" spans="25:36" s="222" customFormat="1" x14ac:dyDescent="0.35">
      <c r="Y1886" s="221"/>
      <c r="AA1886" s="221"/>
      <c r="AB1886" s="223"/>
      <c r="AC1886" s="223"/>
      <c r="AF1886" s="224"/>
      <c r="AG1886" s="221"/>
      <c r="AH1886" s="221"/>
      <c r="AI1886" s="225"/>
      <c r="AJ1886" s="221"/>
    </row>
    <row r="1887" spans="25:36" s="222" customFormat="1" x14ac:dyDescent="0.35">
      <c r="Y1887" s="221"/>
      <c r="AA1887" s="221"/>
      <c r="AB1887" s="223"/>
      <c r="AC1887" s="223"/>
      <c r="AF1887" s="224"/>
      <c r="AG1887" s="221"/>
      <c r="AH1887" s="221"/>
      <c r="AI1887" s="225"/>
      <c r="AJ1887" s="221"/>
    </row>
    <row r="1888" spans="25:36" s="222" customFormat="1" x14ac:dyDescent="0.35">
      <c r="Y1888" s="221"/>
      <c r="AA1888" s="221"/>
      <c r="AB1888" s="223"/>
      <c r="AC1888" s="223"/>
      <c r="AF1888" s="224"/>
      <c r="AG1888" s="221"/>
      <c r="AH1888" s="221"/>
      <c r="AI1888" s="225"/>
      <c r="AJ1888" s="221"/>
    </row>
    <row r="1889" spans="25:36" s="222" customFormat="1" x14ac:dyDescent="0.35">
      <c r="Y1889" s="221"/>
      <c r="AA1889" s="221"/>
      <c r="AB1889" s="223"/>
      <c r="AC1889" s="223"/>
      <c r="AF1889" s="224"/>
      <c r="AG1889" s="221"/>
      <c r="AH1889" s="221"/>
      <c r="AI1889" s="225"/>
      <c r="AJ1889" s="221"/>
    </row>
    <row r="1890" spans="25:36" s="222" customFormat="1" x14ac:dyDescent="0.35">
      <c r="Y1890" s="221"/>
      <c r="AA1890" s="221"/>
      <c r="AB1890" s="223"/>
      <c r="AC1890" s="223"/>
      <c r="AF1890" s="224"/>
      <c r="AG1890" s="221"/>
      <c r="AH1890" s="221"/>
      <c r="AI1890" s="225"/>
      <c r="AJ1890" s="221"/>
    </row>
    <row r="1891" spans="25:36" s="222" customFormat="1" x14ac:dyDescent="0.35">
      <c r="Y1891" s="221"/>
      <c r="AA1891" s="221"/>
      <c r="AB1891" s="223"/>
      <c r="AC1891" s="223"/>
      <c r="AF1891" s="224"/>
      <c r="AG1891" s="221"/>
      <c r="AH1891" s="221"/>
      <c r="AI1891" s="225"/>
      <c r="AJ1891" s="221"/>
    </row>
    <row r="1892" spans="25:36" s="222" customFormat="1" x14ac:dyDescent="0.35">
      <c r="Y1892" s="221"/>
      <c r="AA1892" s="221"/>
      <c r="AB1892" s="223"/>
      <c r="AC1892" s="223"/>
      <c r="AF1892" s="224"/>
      <c r="AG1892" s="221"/>
      <c r="AH1892" s="221"/>
      <c r="AI1892" s="225"/>
      <c r="AJ1892" s="221"/>
    </row>
    <row r="1893" spans="25:36" s="222" customFormat="1" x14ac:dyDescent="0.35">
      <c r="Y1893" s="221"/>
      <c r="AA1893" s="221"/>
      <c r="AB1893" s="223"/>
      <c r="AC1893" s="223"/>
      <c r="AF1893" s="224"/>
      <c r="AG1893" s="221"/>
      <c r="AH1893" s="221"/>
      <c r="AI1893" s="225"/>
      <c r="AJ1893" s="221"/>
    </row>
    <row r="1894" spans="25:36" s="222" customFormat="1" x14ac:dyDescent="0.35">
      <c r="Y1894" s="221"/>
      <c r="AA1894" s="221"/>
      <c r="AB1894" s="223"/>
      <c r="AC1894" s="223"/>
      <c r="AF1894" s="224"/>
      <c r="AG1894" s="221"/>
      <c r="AH1894" s="221"/>
      <c r="AI1894" s="225"/>
      <c r="AJ1894" s="221"/>
    </row>
    <row r="1895" spans="25:36" s="222" customFormat="1" x14ac:dyDescent="0.35">
      <c r="Y1895" s="221"/>
      <c r="AA1895" s="221"/>
      <c r="AB1895" s="223"/>
      <c r="AC1895" s="223"/>
      <c r="AF1895" s="224"/>
      <c r="AG1895" s="221"/>
      <c r="AH1895" s="221"/>
      <c r="AI1895" s="225"/>
      <c r="AJ1895" s="221"/>
    </row>
    <row r="1896" spans="25:36" s="222" customFormat="1" x14ac:dyDescent="0.35">
      <c r="Y1896" s="221"/>
      <c r="AA1896" s="221"/>
      <c r="AB1896" s="223"/>
      <c r="AC1896" s="223"/>
      <c r="AF1896" s="224"/>
      <c r="AG1896" s="221"/>
      <c r="AH1896" s="221"/>
      <c r="AI1896" s="225"/>
      <c r="AJ1896" s="221"/>
    </row>
    <row r="1897" spans="25:36" s="222" customFormat="1" x14ac:dyDescent="0.35">
      <c r="Y1897" s="221"/>
      <c r="AA1897" s="221"/>
      <c r="AB1897" s="223"/>
      <c r="AC1897" s="223"/>
      <c r="AF1897" s="224"/>
      <c r="AG1897" s="221"/>
      <c r="AH1897" s="221"/>
      <c r="AI1897" s="225"/>
      <c r="AJ1897" s="221"/>
    </row>
    <row r="1898" spans="25:36" s="222" customFormat="1" x14ac:dyDescent="0.35">
      <c r="Y1898" s="221"/>
      <c r="AA1898" s="221"/>
      <c r="AB1898" s="223"/>
      <c r="AC1898" s="223"/>
      <c r="AF1898" s="224"/>
      <c r="AG1898" s="221"/>
      <c r="AH1898" s="221"/>
      <c r="AI1898" s="225"/>
      <c r="AJ1898" s="221"/>
    </row>
    <row r="1899" spans="25:36" s="222" customFormat="1" x14ac:dyDescent="0.35">
      <c r="Y1899" s="221"/>
      <c r="AA1899" s="221"/>
      <c r="AB1899" s="223"/>
      <c r="AC1899" s="223"/>
      <c r="AF1899" s="224"/>
      <c r="AG1899" s="221"/>
      <c r="AH1899" s="221"/>
      <c r="AI1899" s="225"/>
      <c r="AJ1899" s="221"/>
    </row>
    <row r="1900" spans="25:36" s="222" customFormat="1" x14ac:dyDescent="0.35">
      <c r="Y1900" s="221"/>
      <c r="AA1900" s="221"/>
      <c r="AB1900" s="223"/>
      <c r="AC1900" s="223"/>
      <c r="AF1900" s="224"/>
      <c r="AG1900" s="221"/>
      <c r="AH1900" s="221"/>
      <c r="AI1900" s="225"/>
      <c r="AJ1900" s="221"/>
    </row>
    <row r="1901" spans="25:36" s="222" customFormat="1" x14ac:dyDescent="0.35">
      <c r="Y1901" s="221"/>
      <c r="AA1901" s="221"/>
      <c r="AB1901" s="223"/>
      <c r="AC1901" s="223"/>
      <c r="AF1901" s="224"/>
      <c r="AG1901" s="221"/>
      <c r="AH1901" s="221"/>
      <c r="AI1901" s="225"/>
      <c r="AJ1901" s="221"/>
    </row>
    <row r="1902" spans="25:36" s="222" customFormat="1" x14ac:dyDescent="0.35">
      <c r="Y1902" s="221"/>
      <c r="AA1902" s="221"/>
      <c r="AB1902" s="223"/>
      <c r="AC1902" s="223"/>
      <c r="AF1902" s="224"/>
      <c r="AG1902" s="221"/>
      <c r="AH1902" s="221"/>
      <c r="AI1902" s="225"/>
      <c r="AJ1902" s="221"/>
    </row>
    <row r="1903" spans="25:36" s="222" customFormat="1" x14ac:dyDescent="0.35">
      <c r="Y1903" s="221"/>
      <c r="AA1903" s="221"/>
      <c r="AB1903" s="223"/>
      <c r="AC1903" s="223"/>
      <c r="AF1903" s="224"/>
      <c r="AG1903" s="221"/>
      <c r="AH1903" s="221"/>
      <c r="AI1903" s="225"/>
      <c r="AJ1903" s="221"/>
    </row>
    <row r="1904" spans="25:36" s="222" customFormat="1" x14ac:dyDescent="0.35">
      <c r="Y1904" s="221"/>
      <c r="AA1904" s="221"/>
      <c r="AB1904" s="223"/>
      <c r="AC1904" s="223"/>
      <c r="AF1904" s="224"/>
      <c r="AG1904" s="221"/>
      <c r="AH1904" s="221"/>
      <c r="AI1904" s="225"/>
      <c r="AJ1904" s="221"/>
    </row>
    <row r="1905" spans="25:36" s="222" customFormat="1" x14ac:dyDescent="0.35">
      <c r="Y1905" s="221"/>
      <c r="AA1905" s="221"/>
      <c r="AB1905" s="223"/>
      <c r="AC1905" s="223"/>
      <c r="AF1905" s="224"/>
      <c r="AG1905" s="221"/>
      <c r="AH1905" s="221"/>
      <c r="AI1905" s="225"/>
      <c r="AJ1905" s="221"/>
    </row>
    <row r="1906" spans="25:36" s="222" customFormat="1" x14ac:dyDescent="0.35">
      <c r="Y1906" s="221"/>
      <c r="AA1906" s="221"/>
      <c r="AB1906" s="223"/>
      <c r="AC1906" s="223"/>
      <c r="AF1906" s="224"/>
      <c r="AG1906" s="221"/>
      <c r="AH1906" s="221"/>
      <c r="AI1906" s="225"/>
      <c r="AJ1906" s="221"/>
    </row>
    <row r="1907" spans="25:36" s="222" customFormat="1" x14ac:dyDescent="0.35">
      <c r="Y1907" s="221"/>
      <c r="AA1907" s="221"/>
      <c r="AB1907" s="223"/>
      <c r="AC1907" s="223"/>
      <c r="AF1907" s="224"/>
      <c r="AG1907" s="221"/>
      <c r="AH1907" s="221"/>
      <c r="AI1907" s="225"/>
      <c r="AJ1907" s="221"/>
    </row>
    <row r="1908" spans="25:36" s="222" customFormat="1" x14ac:dyDescent="0.35">
      <c r="Y1908" s="221"/>
      <c r="AA1908" s="221"/>
      <c r="AB1908" s="223"/>
      <c r="AC1908" s="223"/>
      <c r="AF1908" s="224"/>
      <c r="AG1908" s="221"/>
      <c r="AH1908" s="221"/>
      <c r="AI1908" s="225"/>
      <c r="AJ1908" s="221"/>
    </row>
    <row r="1909" spans="25:36" s="222" customFormat="1" x14ac:dyDescent="0.35">
      <c r="Y1909" s="221"/>
      <c r="AA1909" s="221"/>
      <c r="AB1909" s="223"/>
      <c r="AC1909" s="223"/>
      <c r="AF1909" s="224"/>
      <c r="AG1909" s="221"/>
      <c r="AH1909" s="221"/>
      <c r="AI1909" s="225"/>
      <c r="AJ1909" s="221"/>
    </row>
    <row r="1910" spans="25:36" s="222" customFormat="1" x14ac:dyDescent="0.35">
      <c r="Y1910" s="221"/>
      <c r="AA1910" s="221"/>
      <c r="AB1910" s="223"/>
      <c r="AC1910" s="223"/>
      <c r="AF1910" s="224"/>
      <c r="AG1910" s="221"/>
      <c r="AH1910" s="221"/>
      <c r="AI1910" s="225"/>
      <c r="AJ1910" s="221"/>
    </row>
    <row r="1911" spans="25:36" s="222" customFormat="1" x14ac:dyDescent="0.35">
      <c r="Y1911" s="221"/>
      <c r="AA1911" s="221"/>
      <c r="AB1911" s="223"/>
      <c r="AC1911" s="223"/>
      <c r="AF1911" s="224"/>
      <c r="AG1911" s="221"/>
      <c r="AH1911" s="221"/>
      <c r="AI1911" s="225"/>
      <c r="AJ1911" s="221"/>
    </row>
    <row r="1912" spans="25:36" s="222" customFormat="1" x14ac:dyDescent="0.35">
      <c r="Y1912" s="221"/>
      <c r="AA1912" s="221"/>
      <c r="AB1912" s="223"/>
      <c r="AC1912" s="223"/>
      <c r="AF1912" s="224"/>
      <c r="AG1912" s="221"/>
      <c r="AH1912" s="221"/>
      <c r="AI1912" s="225"/>
      <c r="AJ1912" s="221"/>
    </row>
    <row r="1913" spans="25:36" s="222" customFormat="1" x14ac:dyDescent="0.35">
      <c r="Y1913" s="221"/>
      <c r="AA1913" s="221"/>
      <c r="AB1913" s="223"/>
      <c r="AC1913" s="223"/>
      <c r="AF1913" s="224"/>
      <c r="AG1913" s="221"/>
      <c r="AH1913" s="221"/>
      <c r="AI1913" s="225"/>
      <c r="AJ1913" s="221"/>
    </row>
    <row r="1914" spans="25:36" s="222" customFormat="1" x14ac:dyDescent="0.35">
      <c r="Y1914" s="221"/>
      <c r="AA1914" s="221"/>
      <c r="AB1914" s="223"/>
      <c r="AC1914" s="223"/>
      <c r="AF1914" s="224"/>
      <c r="AG1914" s="221"/>
      <c r="AH1914" s="221"/>
      <c r="AI1914" s="225"/>
      <c r="AJ1914" s="221"/>
    </row>
    <row r="1915" spans="25:36" s="222" customFormat="1" x14ac:dyDescent="0.35">
      <c r="Y1915" s="221"/>
      <c r="AA1915" s="221"/>
      <c r="AB1915" s="223"/>
      <c r="AC1915" s="223"/>
      <c r="AF1915" s="224"/>
      <c r="AG1915" s="221"/>
      <c r="AH1915" s="221"/>
      <c r="AI1915" s="225"/>
      <c r="AJ1915" s="221"/>
    </row>
    <row r="1916" spans="25:36" s="222" customFormat="1" x14ac:dyDescent="0.35">
      <c r="Y1916" s="221"/>
      <c r="AA1916" s="221"/>
      <c r="AB1916" s="223"/>
      <c r="AC1916" s="223"/>
      <c r="AF1916" s="224"/>
      <c r="AG1916" s="221"/>
      <c r="AH1916" s="221"/>
      <c r="AI1916" s="225"/>
      <c r="AJ1916" s="221"/>
    </row>
    <row r="1917" spans="25:36" s="222" customFormat="1" x14ac:dyDescent="0.35">
      <c r="Y1917" s="221"/>
      <c r="AA1917" s="221"/>
      <c r="AB1917" s="223"/>
      <c r="AC1917" s="223"/>
      <c r="AF1917" s="224"/>
      <c r="AG1917" s="221"/>
      <c r="AH1917" s="221"/>
      <c r="AI1917" s="225"/>
      <c r="AJ1917" s="221"/>
    </row>
    <row r="1918" spans="25:36" s="222" customFormat="1" x14ac:dyDescent="0.35">
      <c r="Y1918" s="221"/>
      <c r="AA1918" s="221"/>
      <c r="AB1918" s="223"/>
      <c r="AC1918" s="223"/>
      <c r="AF1918" s="224"/>
      <c r="AG1918" s="221"/>
      <c r="AH1918" s="221"/>
      <c r="AI1918" s="225"/>
      <c r="AJ1918" s="221"/>
    </row>
    <row r="1919" spans="25:36" s="222" customFormat="1" x14ac:dyDescent="0.35">
      <c r="Y1919" s="221"/>
      <c r="AA1919" s="221"/>
      <c r="AB1919" s="223"/>
      <c r="AC1919" s="223"/>
      <c r="AF1919" s="224"/>
      <c r="AG1919" s="221"/>
      <c r="AH1919" s="221"/>
      <c r="AI1919" s="225"/>
      <c r="AJ1919" s="221"/>
    </row>
    <row r="1920" spans="25:36" s="222" customFormat="1" x14ac:dyDescent="0.35">
      <c r="Y1920" s="221"/>
      <c r="AA1920" s="221"/>
      <c r="AB1920" s="223"/>
      <c r="AC1920" s="223"/>
      <c r="AF1920" s="224"/>
      <c r="AG1920" s="221"/>
      <c r="AH1920" s="221"/>
      <c r="AI1920" s="225"/>
      <c r="AJ1920" s="221"/>
    </row>
    <row r="1921" spans="25:36" s="222" customFormat="1" x14ac:dyDescent="0.35">
      <c r="Y1921" s="221"/>
      <c r="AA1921" s="221"/>
      <c r="AB1921" s="223"/>
      <c r="AC1921" s="223"/>
      <c r="AF1921" s="224"/>
      <c r="AG1921" s="221"/>
      <c r="AH1921" s="221"/>
      <c r="AI1921" s="225"/>
      <c r="AJ1921" s="221"/>
    </row>
    <row r="1922" spans="25:36" s="222" customFormat="1" x14ac:dyDescent="0.35">
      <c r="Y1922" s="221"/>
      <c r="AA1922" s="221"/>
      <c r="AB1922" s="223"/>
      <c r="AC1922" s="223"/>
      <c r="AF1922" s="224"/>
      <c r="AG1922" s="221"/>
      <c r="AH1922" s="221"/>
      <c r="AI1922" s="225"/>
      <c r="AJ1922" s="221"/>
    </row>
    <row r="1923" spans="25:36" s="222" customFormat="1" x14ac:dyDescent="0.35">
      <c r="Y1923" s="221"/>
      <c r="AA1923" s="221"/>
      <c r="AB1923" s="223"/>
      <c r="AC1923" s="223"/>
      <c r="AF1923" s="224"/>
      <c r="AG1923" s="221"/>
      <c r="AH1923" s="221"/>
      <c r="AI1923" s="225"/>
      <c r="AJ1923" s="221"/>
    </row>
    <row r="1924" spans="25:36" s="222" customFormat="1" x14ac:dyDescent="0.35">
      <c r="Y1924" s="221"/>
      <c r="AA1924" s="221"/>
      <c r="AB1924" s="223"/>
      <c r="AC1924" s="223"/>
      <c r="AF1924" s="224"/>
      <c r="AG1924" s="221"/>
      <c r="AH1924" s="221"/>
      <c r="AI1924" s="225"/>
      <c r="AJ1924" s="221"/>
    </row>
    <row r="1925" spans="25:36" s="222" customFormat="1" x14ac:dyDescent="0.35">
      <c r="Y1925" s="221"/>
      <c r="AA1925" s="221"/>
      <c r="AB1925" s="223"/>
      <c r="AC1925" s="223"/>
      <c r="AF1925" s="224"/>
      <c r="AG1925" s="221"/>
      <c r="AH1925" s="221"/>
      <c r="AI1925" s="225"/>
      <c r="AJ1925" s="221"/>
    </row>
    <row r="1926" spans="25:36" s="222" customFormat="1" x14ac:dyDescent="0.35">
      <c r="Y1926" s="221"/>
      <c r="AA1926" s="221"/>
      <c r="AB1926" s="223"/>
      <c r="AC1926" s="223"/>
      <c r="AF1926" s="224"/>
      <c r="AG1926" s="221"/>
      <c r="AH1926" s="221"/>
      <c r="AI1926" s="225"/>
      <c r="AJ1926" s="221"/>
    </row>
    <row r="1927" spans="25:36" s="222" customFormat="1" x14ac:dyDescent="0.35">
      <c r="Y1927" s="221"/>
      <c r="AA1927" s="221"/>
      <c r="AB1927" s="223"/>
      <c r="AC1927" s="223"/>
      <c r="AF1927" s="224"/>
      <c r="AG1927" s="221"/>
      <c r="AH1927" s="221"/>
      <c r="AI1927" s="225"/>
      <c r="AJ1927" s="221"/>
    </row>
    <row r="1928" spans="25:36" s="222" customFormat="1" x14ac:dyDescent="0.35">
      <c r="Y1928" s="221"/>
      <c r="AA1928" s="221"/>
      <c r="AB1928" s="223"/>
      <c r="AC1928" s="223"/>
      <c r="AF1928" s="224"/>
      <c r="AG1928" s="221"/>
      <c r="AH1928" s="221"/>
      <c r="AI1928" s="225"/>
      <c r="AJ1928" s="221"/>
    </row>
    <row r="1929" spans="25:36" s="222" customFormat="1" x14ac:dyDescent="0.35">
      <c r="Y1929" s="221"/>
      <c r="AA1929" s="221"/>
      <c r="AB1929" s="223"/>
      <c r="AC1929" s="223"/>
      <c r="AF1929" s="224"/>
      <c r="AG1929" s="221"/>
      <c r="AH1929" s="221"/>
      <c r="AI1929" s="225"/>
      <c r="AJ1929" s="221"/>
    </row>
    <row r="1930" spans="25:36" s="222" customFormat="1" x14ac:dyDescent="0.35">
      <c r="Y1930" s="221"/>
      <c r="AA1930" s="221"/>
      <c r="AB1930" s="223"/>
      <c r="AC1930" s="223"/>
      <c r="AF1930" s="224"/>
      <c r="AG1930" s="221"/>
      <c r="AH1930" s="221"/>
      <c r="AI1930" s="225"/>
      <c r="AJ1930" s="221"/>
    </row>
    <row r="1931" spans="25:36" s="222" customFormat="1" x14ac:dyDescent="0.35">
      <c r="Y1931" s="221"/>
      <c r="AA1931" s="221"/>
      <c r="AB1931" s="223"/>
      <c r="AC1931" s="223"/>
      <c r="AF1931" s="224"/>
      <c r="AG1931" s="221"/>
      <c r="AH1931" s="221"/>
      <c r="AI1931" s="225"/>
      <c r="AJ1931" s="221"/>
    </row>
    <row r="1932" spans="25:36" s="222" customFormat="1" x14ac:dyDescent="0.35">
      <c r="Y1932" s="221"/>
      <c r="AA1932" s="221"/>
      <c r="AB1932" s="223"/>
      <c r="AC1932" s="223"/>
      <c r="AF1932" s="224"/>
      <c r="AG1932" s="221"/>
      <c r="AH1932" s="221"/>
      <c r="AI1932" s="225"/>
      <c r="AJ1932" s="221"/>
    </row>
    <row r="1933" spans="25:36" s="222" customFormat="1" x14ac:dyDescent="0.35">
      <c r="Y1933" s="221"/>
      <c r="AA1933" s="221"/>
      <c r="AB1933" s="223"/>
      <c r="AC1933" s="223"/>
      <c r="AF1933" s="224"/>
      <c r="AG1933" s="221"/>
      <c r="AH1933" s="221"/>
      <c r="AI1933" s="225"/>
      <c r="AJ1933" s="221"/>
    </row>
    <row r="1934" spans="25:36" s="222" customFormat="1" x14ac:dyDescent="0.35">
      <c r="Y1934" s="221"/>
      <c r="AA1934" s="221"/>
      <c r="AB1934" s="223"/>
      <c r="AC1934" s="223"/>
      <c r="AF1934" s="224"/>
      <c r="AG1934" s="221"/>
      <c r="AH1934" s="221"/>
      <c r="AI1934" s="225"/>
      <c r="AJ1934" s="221"/>
    </row>
    <row r="1935" spans="25:36" s="222" customFormat="1" x14ac:dyDescent="0.35">
      <c r="Y1935" s="221"/>
      <c r="AA1935" s="221"/>
      <c r="AB1935" s="223"/>
      <c r="AC1935" s="223"/>
      <c r="AF1935" s="224"/>
      <c r="AG1935" s="221"/>
      <c r="AH1935" s="221"/>
      <c r="AI1935" s="225"/>
      <c r="AJ1935" s="221"/>
    </row>
    <row r="1936" spans="25:36" s="222" customFormat="1" x14ac:dyDescent="0.35">
      <c r="Y1936" s="221"/>
      <c r="AA1936" s="221"/>
      <c r="AB1936" s="223"/>
      <c r="AC1936" s="223"/>
      <c r="AF1936" s="224"/>
      <c r="AG1936" s="221"/>
      <c r="AH1936" s="221"/>
      <c r="AI1936" s="225"/>
      <c r="AJ1936" s="221"/>
    </row>
    <row r="1937" spans="25:36" s="222" customFormat="1" x14ac:dyDescent="0.35">
      <c r="Y1937" s="221"/>
      <c r="AA1937" s="221"/>
      <c r="AB1937" s="223"/>
      <c r="AC1937" s="223"/>
      <c r="AF1937" s="224"/>
      <c r="AG1937" s="221"/>
      <c r="AH1937" s="221"/>
      <c r="AI1937" s="225"/>
      <c r="AJ1937" s="221"/>
    </row>
    <row r="1938" spans="25:36" s="222" customFormat="1" x14ac:dyDescent="0.35">
      <c r="Y1938" s="221"/>
      <c r="AA1938" s="221"/>
      <c r="AB1938" s="223"/>
      <c r="AC1938" s="223"/>
      <c r="AF1938" s="224"/>
      <c r="AG1938" s="221"/>
      <c r="AH1938" s="221"/>
      <c r="AI1938" s="225"/>
      <c r="AJ1938" s="221"/>
    </row>
    <row r="1939" spans="25:36" s="222" customFormat="1" x14ac:dyDescent="0.35">
      <c r="Y1939" s="221"/>
      <c r="AA1939" s="221"/>
      <c r="AB1939" s="223"/>
      <c r="AC1939" s="223"/>
      <c r="AF1939" s="224"/>
      <c r="AG1939" s="221"/>
      <c r="AH1939" s="221"/>
      <c r="AI1939" s="225"/>
      <c r="AJ1939" s="221"/>
    </row>
    <row r="1940" spans="25:36" s="222" customFormat="1" x14ac:dyDescent="0.35">
      <c r="Y1940" s="221"/>
      <c r="AA1940" s="221"/>
      <c r="AB1940" s="223"/>
      <c r="AC1940" s="223"/>
      <c r="AF1940" s="224"/>
      <c r="AG1940" s="221"/>
      <c r="AH1940" s="221"/>
      <c r="AI1940" s="225"/>
      <c r="AJ1940" s="221"/>
    </row>
    <row r="1941" spans="25:36" s="222" customFormat="1" x14ac:dyDescent="0.35">
      <c r="Y1941" s="221"/>
      <c r="AA1941" s="221"/>
      <c r="AB1941" s="223"/>
      <c r="AC1941" s="223"/>
      <c r="AF1941" s="224"/>
      <c r="AG1941" s="221"/>
      <c r="AH1941" s="221"/>
      <c r="AI1941" s="225"/>
      <c r="AJ1941" s="221"/>
    </row>
    <row r="1942" spans="25:36" s="222" customFormat="1" x14ac:dyDescent="0.35">
      <c r="Y1942" s="221"/>
      <c r="AA1942" s="221"/>
      <c r="AB1942" s="223"/>
      <c r="AC1942" s="223"/>
      <c r="AF1942" s="224"/>
      <c r="AG1942" s="221"/>
      <c r="AH1942" s="221"/>
      <c r="AI1942" s="225"/>
      <c r="AJ1942" s="221"/>
    </row>
    <row r="1943" spans="25:36" s="222" customFormat="1" x14ac:dyDescent="0.35">
      <c r="Y1943" s="221"/>
      <c r="AA1943" s="221"/>
      <c r="AB1943" s="223"/>
      <c r="AC1943" s="223"/>
      <c r="AF1943" s="224"/>
      <c r="AG1943" s="221"/>
      <c r="AH1943" s="221"/>
      <c r="AI1943" s="225"/>
      <c r="AJ1943" s="221"/>
    </row>
    <row r="1944" spans="25:36" s="222" customFormat="1" x14ac:dyDescent="0.35">
      <c r="Y1944" s="221"/>
      <c r="AA1944" s="221"/>
      <c r="AB1944" s="223"/>
      <c r="AC1944" s="223"/>
      <c r="AF1944" s="224"/>
      <c r="AG1944" s="221"/>
      <c r="AH1944" s="221"/>
      <c r="AI1944" s="225"/>
      <c r="AJ1944" s="221"/>
    </row>
    <row r="1945" spans="25:36" s="222" customFormat="1" x14ac:dyDescent="0.35">
      <c r="Y1945" s="221"/>
      <c r="AA1945" s="221"/>
      <c r="AB1945" s="223"/>
      <c r="AC1945" s="223"/>
      <c r="AF1945" s="224"/>
      <c r="AG1945" s="221"/>
      <c r="AH1945" s="221"/>
      <c r="AI1945" s="225"/>
      <c r="AJ1945" s="221"/>
    </row>
    <row r="1946" spans="25:36" s="222" customFormat="1" x14ac:dyDescent="0.35">
      <c r="Y1946" s="221"/>
      <c r="AA1946" s="221"/>
      <c r="AB1946" s="223"/>
      <c r="AC1946" s="223"/>
      <c r="AF1946" s="224"/>
      <c r="AG1946" s="221"/>
      <c r="AH1946" s="221"/>
      <c r="AI1946" s="225"/>
      <c r="AJ1946" s="221"/>
    </row>
    <row r="1947" spans="25:36" s="222" customFormat="1" x14ac:dyDescent="0.35">
      <c r="Y1947" s="221"/>
      <c r="AA1947" s="221"/>
      <c r="AB1947" s="223"/>
      <c r="AC1947" s="223"/>
      <c r="AF1947" s="224"/>
      <c r="AG1947" s="221"/>
      <c r="AH1947" s="221"/>
      <c r="AI1947" s="225"/>
      <c r="AJ1947" s="221"/>
    </row>
    <row r="1948" spans="25:36" s="222" customFormat="1" x14ac:dyDescent="0.35">
      <c r="Y1948" s="221"/>
      <c r="AA1948" s="221"/>
      <c r="AB1948" s="223"/>
      <c r="AC1948" s="223"/>
      <c r="AF1948" s="224"/>
      <c r="AG1948" s="221"/>
      <c r="AH1948" s="221"/>
      <c r="AI1948" s="225"/>
      <c r="AJ1948" s="221"/>
    </row>
    <row r="1949" spans="25:36" s="222" customFormat="1" x14ac:dyDescent="0.35">
      <c r="Y1949" s="221"/>
      <c r="AA1949" s="221"/>
      <c r="AB1949" s="223"/>
      <c r="AC1949" s="223"/>
      <c r="AF1949" s="224"/>
      <c r="AG1949" s="221"/>
      <c r="AH1949" s="221"/>
      <c r="AI1949" s="225"/>
      <c r="AJ1949" s="221"/>
    </row>
    <row r="1950" spans="25:36" s="222" customFormat="1" x14ac:dyDescent="0.35">
      <c r="Y1950" s="221"/>
      <c r="AA1950" s="221"/>
      <c r="AB1950" s="223"/>
      <c r="AC1950" s="223"/>
      <c r="AF1950" s="224"/>
      <c r="AG1950" s="221"/>
      <c r="AH1950" s="221"/>
      <c r="AI1950" s="225"/>
      <c r="AJ1950" s="221"/>
    </row>
    <row r="1951" spans="25:36" s="222" customFormat="1" x14ac:dyDescent="0.35">
      <c r="Y1951" s="221"/>
      <c r="AA1951" s="221"/>
      <c r="AB1951" s="223"/>
      <c r="AC1951" s="223"/>
      <c r="AF1951" s="224"/>
      <c r="AG1951" s="221"/>
      <c r="AH1951" s="221"/>
      <c r="AI1951" s="225"/>
      <c r="AJ1951" s="221"/>
    </row>
    <row r="1952" spans="25:36" s="222" customFormat="1" x14ac:dyDescent="0.35">
      <c r="Y1952" s="221"/>
      <c r="AA1952" s="221"/>
      <c r="AB1952" s="223"/>
      <c r="AC1952" s="223"/>
      <c r="AF1952" s="224"/>
      <c r="AG1952" s="221"/>
      <c r="AH1952" s="221"/>
      <c r="AI1952" s="225"/>
      <c r="AJ1952" s="221"/>
    </row>
    <row r="1953" spans="25:36" s="222" customFormat="1" x14ac:dyDescent="0.35">
      <c r="Y1953" s="221"/>
      <c r="AA1953" s="221"/>
      <c r="AB1953" s="223"/>
      <c r="AC1953" s="223"/>
      <c r="AF1953" s="224"/>
      <c r="AG1953" s="221"/>
      <c r="AH1953" s="221"/>
      <c r="AI1953" s="225"/>
      <c r="AJ1953" s="221"/>
    </row>
    <row r="1954" spans="25:36" s="222" customFormat="1" x14ac:dyDescent="0.35">
      <c r="Y1954" s="221"/>
      <c r="AA1954" s="221"/>
      <c r="AB1954" s="223"/>
      <c r="AC1954" s="223"/>
      <c r="AF1954" s="224"/>
      <c r="AG1954" s="221"/>
      <c r="AH1954" s="221"/>
      <c r="AI1954" s="225"/>
      <c r="AJ1954" s="221"/>
    </row>
    <row r="1955" spans="25:36" s="222" customFormat="1" x14ac:dyDescent="0.35">
      <c r="Y1955" s="221"/>
      <c r="AA1955" s="221"/>
      <c r="AB1955" s="223"/>
      <c r="AC1955" s="223"/>
      <c r="AF1955" s="224"/>
      <c r="AG1955" s="221"/>
      <c r="AH1955" s="221"/>
      <c r="AI1955" s="225"/>
      <c r="AJ1955" s="221"/>
    </row>
    <row r="1956" spans="25:36" s="222" customFormat="1" x14ac:dyDescent="0.35">
      <c r="Y1956" s="221"/>
      <c r="AA1956" s="221"/>
      <c r="AB1956" s="223"/>
      <c r="AC1956" s="223"/>
      <c r="AF1956" s="224"/>
      <c r="AG1956" s="221"/>
      <c r="AH1956" s="221"/>
      <c r="AI1956" s="225"/>
      <c r="AJ1956" s="221"/>
    </row>
    <row r="1957" spans="25:36" s="222" customFormat="1" x14ac:dyDescent="0.35">
      <c r="Y1957" s="221"/>
      <c r="AA1957" s="221"/>
      <c r="AB1957" s="223"/>
      <c r="AC1957" s="223"/>
      <c r="AF1957" s="224"/>
      <c r="AG1957" s="221"/>
      <c r="AH1957" s="221"/>
      <c r="AI1957" s="225"/>
      <c r="AJ1957" s="221"/>
    </row>
    <row r="1958" spans="25:36" s="222" customFormat="1" x14ac:dyDescent="0.35">
      <c r="Y1958" s="221"/>
      <c r="AA1958" s="221"/>
      <c r="AB1958" s="223"/>
      <c r="AC1958" s="223"/>
      <c r="AF1958" s="224"/>
      <c r="AG1958" s="221"/>
      <c r="AH1958" s="221"/>
      <c r="AI1958" s="225"/>
      <c r="AJ1958" s="221"/>
    </row>
    <row r="1959" spans="25:36" s="222" customFormat="1" x14ac:dyDescent="0.35">
      <c r="Y1959" s="221"/>
      <c r="AA1959" s="221"/>
      <c r="AB1959" s="223"/>
      <c r="AC1959" s="223"/>
      <c r="AF1959" s="224"/>
      <c r="AG1959" s="221"/>
      <c r="AH1959" s="221"/>
      <c r="AI1959" s="225"/>
      <c r="AJ1959" s="221"/>
    </row>
    <row r="1960" spans="25:36" s="222" customFormat="1" x14ac:dyDescent="0.35">
      <c r="Y1960" s="221"/>
      <c r="AA1960" s="221"/>
      <c r="AB1960" s="223"/>
      <c r="AC1960" s="223"/>
      <c r="AF1960" s="224"/>
      <c r="AG1960" s="221"/>
      <c r="AH1960" s="221"/>
      <c r="AI1960" s="225"/>
      <c r="AJ1960" s="221"/>
    </row>
    <row r="1961" spans="25:36" s="222" customFormat="1" x14ac:dyDescent="0.35">
      <c r="Y1961" s="221"/>
      <c r="AA1961" s="221"/>
      <c r="AB1961" s="223"/>
      <c r="AC1961" s="223"/>
      <c r="AF1961" s="224"/>
      <c r="AG1961" s="221"/>
      <c r="AH1961" s="221"/>
      <c r="AI1961" s="225"/>
      <c r="AJ1961" s="221"/>
    </row>
    <row r="1962" spans="25:36" s="222" customFormat="1" x14ac:dyDescent="0.35">
      <c r="Y1962" s="221"/>
      <c r="AA1962" s="221"/>
      <c r="AB1962" s="223"/>
      <c r="AC1962" s="223"/>
      <c r="AF1962" s="224"/>
      <c r="AG1962" s="221"/>
      <c r="AH1962" s="221"/>
      <c r="AI1962" s="225"/>
      <c r="AJ1962" s="221"/>
    </row>
    <row r="1963" spans="25:36" s="222" customFormat="1" x14ac:dyDescent="0.35">
      <c r="Y1963" s="221"/>
      <c r="AA1963" s="221"/>
      <c r="AB1963" s="223"/>
      <c r="AC1963" s="223"/>
      <c r="AF1963" s="224"/>
      <c r="AG1963" s="221"/>
      <c r="AH1963" s="221"/>
      <c r="AI1963" s="225"/>
      <c r="AJ1963" s="221"/>
    </row>
    <row r="1964" spans="25:36" s="222" customFormat="1" x14ac:dyDescent="0.35">
      <c r="Y1964" s="221"/>
      <c r="AA1964" s="221"/>
      <c r="AB1964" s="223"/>
      <c r="AC1964" s="223"/>
      <c r="AF1964" s="224"/>
      <c r="AG1964" s="221"/>
      <c r="AH1964" s="221"/>
      <c r="AI1964" s="225"/>
      <c r="AJ1964" s="221"/>
    </row>
    <row r="1965" spans="25:36" s="222" customFormat="1" x14ac:dyDescent="0.35">
      <c r="Y1965" s="221"/>
      <c r="AA1965" s="221"/>
      <c r="AB1965" s="223"/>
      <c r="AC1965" s="223"/>
      <c r="AF1965" s="224"/>
      <c r="AG1965" s="221"/>
      <c r="AH1965" s="221"/>
      <c r="AI1965" s="225"/>
      <c r="AJ1965" s="221"/>
    </row>
    <row r="1966" spans="25:36" s="222" customFormat="1" x14ac:dyDescent="0.35">
      <c r="Y1966" s="221"/>
      <c r="AA1966" s="221"/>
      <c r="AB1966" s="223"/>
      <c r="AC1966" s="223"/>
      <c r="AF1966" s="224"/>
      <c r="AG1966" s="221"/>
      <c r="AH1966" s="221"/>
      <c r="AI1966" s="225"/>
      <c r="AJ1966" s="221"/>
    </row>
    <row r="1967" spans="25:36" s="222" customFormat="1" x14ac:dyDescent="0.35">
      <c r="Y1967" s="221"/>
      <c r="AA1967" s="221"/>
      <c r="AB1967" s="223"/>
      <c r="AC1967" s="223"/>
      <c r="AF1967" s="224"/>
      <c r="AG1967" s="221"/>
      <c r="AH1967" s="221"/>
      <c r="AI1967" s="225"/>
      <c r="AJ1967" s="221"/>
    </row>
    <row r="1968" spans="25:36" s="222" customFormat="1" x14ac:dyDescent="0.35">
      <c r="Y1968" s="221"/>
      <c r="AA1968" s="221"/>
      <c r="AB1968" s="223"/>
      <c r="AC1968" s="223"/>
      <c r="AF1968" s="224"/>
      <c r="AG1968" s="221"/>
      <c r="AH1968" s="221"/>
      <c r="AI1968" s="225"/>
      <c r="AJ1968" s="221"/>
    </row>
    <row r="1969" spans="25:36" s="222" customFormat="1" x14ac:dyDescent="0.35">
      <c r="Y1969" s="221"/>
      <c r="AA1969" s="221"/>
      <c r="AB1969" s="223"/>
      <c r="AC1969" s="223"/>
      <c r="AF1969" s="224"/>
      <c r="AG1969" s="221"/>
      <c r="AH1969" s="221"/>
      <c r="AI1969" s="225"/>
      <c r="AJ1969" s="221"/>
    </row>
    <row r="1970" spans="25:36" s="222" customFormat="1" x14ac:dyDescent="0.35">
      <c r="Y1970" s="221"/>
      <c r="AA1970" s="221"/>
      <c r="AB1970" s="223"/>
      <c r="AC1970" s="223"/>
      <c r="AF1970" s="224"/>
      <c r="AG1970" s="221"/>
      <c r="AH1970" s="221"/>
      <c r="AI1970" s="225"/>
      <c r="AJ1970" s="221"/>
    </row>
    <row r="1971" spans="25:36" s="222" customFormat="1" x14ac:dyDescent="0.35">
      <c r="Y1971" s="221"/>
      <c r="AA1971" s="221"/>
      <c r="AB1971" s="223"/>
      <c r="AC1971" s="223"/>
      <c r="AF1971" s="224"/>
      <c r="AG1971" s="221"/>
      <c r="AH1971" s="221"/>
      <c r="AI1971" s="225"/>
      <c r="AJ1971" s="221"/>
    </row>
    <row r="1972" spans="25:36" s="222" customFormat="1" x14ac:dyDescent="0.35">
      <c r="Y1972" s="221"/>
      <c r="AA1972" s="221"/>
      <c r="AB1972" s="223"/>
      <c r="AC1972" s="223"/>
      <c r="AF1972" s="224"/>
      <c r="AG1972" s="221"/>
      <c r="AH1972" s="221"/>
      <c r="AI1972" s="225"/>
      <c r="AJ1972" s="221"/>
    </row>
    <row r="1973" spans="25:36" s="222" customFormat="1" x14ac:dyDescent="0.35">
      <c r="Y1973" s="221"/>
      <c r="AA1973" s="221"/>
      <c r="AB1973" s="223"/>
      <c r="AC1973" s="223"/>
      <c r="AF1973" s="224"/>
      <c r="AG1973" s="221"/>
      <c r="AH1973" s="221"/>
      <c r="AI1973" s="225"/>
      <c r="AJ1973" s="221"/>
    </row>
    <row r="1974" spans="25:36" s="222" customFormat="1" x14ac:dyDescent="0.35">
      <c r="Y1974" s="221"/>
      <c r="AA1974" s="221"/>
      <c r="AB1974" s="223"/>
      <c r="AC1974" s="223"/>
      <c r="AF1974" s="224"/>
      <c r="AG1974" s="221"/>
      <c r="AH1974" s="221"/>
      <c r="AI1974" s="225"/>
      <c r="AJ1974" s="221"/>
    </row>
    <row r="1975" spans="25:36" s="222" customFormat="1" x14ac:dyDescent="0.35">
      <c r="Y1975" s="221"/>
      <c r="AA1975" s="221"/>
      <c r="AB1975" s="223"/>
      <c r="AC1975" s="223"/>
      <c r="AF1975" s="224"/>
      <c r="AG1975" s="221"/>
      <c r="AH1975" s="221"/>
      <c r="AI1975" s="225"/>
      <c r="AJ1975" s="221"/>
    </row>
    <row r="1976" spans="25:36" s="222" customFormat="1" x14ac:dyDescent="0.35">
      <c r="Y1976" s="221"/>
      <c r="AA1976" s="221"/>
      <c r="AB1976" s="223"/>
      <c r="AC1976" s="223"/>
      <c r="AF1976" s="224"/>
      <c r="AG1976" s="221"/>
      <c r="AH1976" s="221"/>
      <c r="AI1976" s="225"/>
      <c r="AJ1976" s="221"/>
    </row>
    <row r="1977" spans="25:36" s="222" customFormat="1" x14ac:dyDescent="0.35">
      <c r="Y1977" s="221"/>
      <c r="AA1977" s="221"/>
      <c r="AB1977" s="223"/>
      <c r="AC1977" s="223"/>
      <c r="AF1977" s="224"/>
      <c r="AG1977" s="221"/>
      <c r="AH1977" s="221"/>
      <c r="AI1977" s="225"/>
      <c r="AJ1977" s="221"/>
    </row>
    <row r="1978" spans="25:36" s="222" customFormat="1" x14ac:dyDescent="0.35">
      <c r="Y1978" s="221"/>
      <c r="AA1978" s="221"/>
      <c r="AB1978" s="223"/>
      <c r="AC1978" s="223"/>
      <c r="AF1978" s="224"/>
      <c r="AG1978" s="221"/>
      <c r="AH1978" s="221"/>
      <c r="AI1978" s="225"/>
      <c r="AJ1978" s="221"/>
    </row>
    <row r="1979" spans="25:36" s="222" customFormat="1" x14ac:dyDescent="0.35">
      <c r="Y1979" s="221"/>
      <c r="AA1979" s="221"/>
      <c r="AB1979" s="223"/>
      <c r="AC1979" s="223"/>
      <c r="AF1979" s="224"/>
      <c r="AG1979" s="221"/>
      <c r="AH1979" s="221"/>
      <c r="AI1979" s="225"/>
      <c r="AJ1979" s="221"/>
    </row>
    <row r="1980" spans="25:36" s="222" customFormat="1" x14ac:dyDescent="0.35">
      <c r="Y1980" s="221"/>
      <c r="AA1980" s="221"/>
      <c r="AB1980" s="223"/>
      <c r="AC1980" s="223"/>
      <c r="AF1980" s="224"/>
      <c r="AG1980" s="221"/>
      <c r="AH1980" s="221"/>
      <c r="AI1980" s="225"/>
      <c r="AJ1980" s="221"/>
    </row>
    <row r="1981" spans="25:36" s="222" customFormat="1" x14ac:dyDescent="0.35">
      <c r="Y1981" s="221"/>
      <c r="AA1981" s="221"/>
      <c r="AB1981" s="223"/>
      <c r="AC1981" s="223"/>
      <c r="AF1981" s="224"/>
      <c r="AG1981" s="221"/>
      <c r="AH1981" s="221"/>
      <c r="AI1981" s="225"/>
      <c r="AJ1981" s="221"/>
    </row>
    <row r="1982" spans="25:36" s="222" customFormat="1" x14ac:dyDescent="0.35">
      <c r="Y1982" s="221"/>
      <c r="AA1982" s="221"/>
      <c r="AB1982" s="223"/>
      <c r="AC1982" s="223"/>
      <c r="AF1982" s="224"/>
      <c r="AG1982" s="221"/>
      <c r="AH1982" s="221"/>
      <c r="AI1982" s="225"/>
      <c r="AJ1982" s="221"/>
    </row>
    <row r="1983" spans="25:36" s="222" customFormat="1" x14ac:dyDescent="0.35">
      <c r="Y1983" s="221"/>
      <c r="AA1983" s="221"/>
      <c r="AB1983" s="223"/>
      <c r="AC1983" s="223"/>
      <c r="AF1983" s="224"/>
      <c r="AG1983" s="221"/>
      <c r="AH1983" s="221"/>
      <c r="AI1983" s="225"/>
      <c r="AJ1983" s="221"/>
    </row>
    <row r="1984" spans="25:36" s="222" customFormat="1" x14ac:dyDescent="0.35">
      <c r="Y1984" s="221"/>
      <c r="AA1984" s="221"/>
      <c r="AB1984" s="223"/>
      <c r="AC1984" s="223"/>
      <c r="AF1984" s="224"/>
      <c r="AG1984" s="221"/>
      <c r="AH1984" s="221"/>
      <c r="AI1984" s="225"/>
      <c r="AJ1984" s="221"/>
    </row>
    <row r="1985" spans="25:36" s="222" customFormat="1" x14ac:dyDescent="0.35">
      <c r="Y1985" s="221"/>
      <c r="AA1985" s="221"/>
      <c r="AB1985" s="223"/>
      <c r="AC1985" s="223"/>
      <c r="AF1985" s="224"/>
      <c r="AG1985" s="221"/>
      <c r="AH1985" s="221"/>
      <c r="AI1985" s="225"/>
      <c r="AJ1985" s="221"/>
    </row>
    <row r="1986" spans="25:36" s="222" customFormat="1" x14ac:dyDescent="0.35">
      <c r="Y1986" s="221"/>
      <c r="AA1986" s="221"/>
      <c r="AB1986" s="223"/>
      <c r="AC1986" s="223"/>
      <c r="AF1986" s="224"/>
      <c r="AG1986" s="221"/>
      <c r="AH1986" s="221"/>
      <c r="AI1986" s="225"/>
      <c r="AJ1986" s="221"/>
    </row>
    <row r="1987" spans="25:36" s="222" customFormat="1" x14ac:dyDescent="0.35">
      <c r="Y1987" s="221"/>
      <c r="AA1987" s="221"/>
      <c r="AB1987" s="223"/>
      <c r="AC1987" s="223"/>
      <c r="AF1987" s="224"/>
      <c r="AG1987" s="221"/>
      <c r="AH1987" s="221"/>
      <c r="AI1987" s="225"/>
      <c r="AJ1987" s="221"/>
    </row>
    <row r="1988" spans="25:36" s="222" customFormat="1" x14ac:dyDescent="0.35">
      <c r="Y1988" s="221"/>
      <c r="AA1988" s="221"/>
      <c r="AB1988" s="223"/>
      <c r="AC1988" s="223"/>
      <c r="AF1988" s="224"/>
      <c r="AG1988" s="221"/>
      <c r="AH1988" s="221"/>
      <c r="AI1988" s="225"/>
      <c r="AJ1988" s="221"/>
    </row>
    <row r="1989" spans="25:36" s="222" customFormat="1" x14ac:dyDescent="0.35">
      <c r="Y1989" s="221"/>
      <c r="AA1989" s="221"/>
      <c r="AB1989" s="223"/>
      <c r="AC1989" s="223"/>
      <c r="AF1989" s="224"/>
      <c r="AG1989" s="221"/>
      <c r="AH1989" s="221"/>
      <c r="AI1989" s="225"/>
      <c r="AJ1989" s="221"/>
    </row>
    <row r="1990" spans="25:36" s="222" customFormat="1" x14ac:dyDescent="0.35">
      <c r="Y1990" s="221"/>
      <c r="AA1990" s="221"/>
      <c r="AB1990" s="223"/>
      <c r="AC1990" s="223"/>
      <c r="AF1990" s="224"/>
      <c r="AG1990" s="221"/>
      <c r="AH1990" s="221"/>
      <c r="AI1990" s="225"/>
      <c r="AJ1990" s="221"/>
    </row>
    <row r="1991" spans="25:36" s="222" customFormat="1" x14ac:dyDescent="0.35">
      <c r="Y1991" s="221"/>
      <c r="AA1991" s="221"/>
      <c r="AB1991" s="223"/>
      <c r="AC1991" s="223"/>
      <c r="AF1991" s="224"/>
      <c r="AG1991" s="221"/>
      <c r="AH1991" s="221"/>
      <c r="AI1991" s="225"/>
      <c r="AJ1991" s="221"/>
    </row>
    <row r="1992" spans="25:36" s="222" customFormat="1" x14ac:dyDescent="0.35">
      <c r="Y1992" s="221"/>
      <c r="AA1992" s="221"/>
      <c r="AB1992" s="223"/>
      <c r="AC1992" s="223"/>
      <c r="AF1992" s="224"/>
      <c r="AG1992" s="221"/>
      <c r="AH1992" s="221"/>
      <c r="AI1992" s="225"/>
      <c r="AJ1992" s="221"/>
    </row>
    <row r="1993" spans="25:36" s="222" customFormat="1" x14ac:dyDescent="0.35">
      <c r="Y1993" s="221"/>
      <c r="AA1993" s="221"/>
      <c r="AB1993" s="223"/>
      <c r="AC1993" s="223"/>
      <c r="AF1993" s="224"/>
      <c r="AG1993" s="221"/>
      <c r="AH1993" s="221"/>
      <c r="AI1993" s="225"/>
      <c r="AJ1993" s="221"/>
    </row>
    <row r="1994" spans="25:36" s="222" customFormat="1" x14ac:dyDescent="0.35">
      <c r="Y1994" s="221"/>
      <c r="AA1994" s="221"/>
      <c r="AB1994" s="223"/>
      <c r="AC1994" s="223"/>
      <c r="AF1994" s="224"/>
      <c r="AG1994" s="221"/>
      <c r="AH1994" s="221"/>
      <c r="AI1994" s="225"/>
      <c r="AJ1994" s="221"/>
    </row>
    <row r="1995" spans="25:36" s="222" customFormat="1" x14ac:dyDescent="0.35">
      <c r="Y1995" s="221"/>
      <c r="AA1995" s="221"/>
      <c r="AB1995" s="223"/>
      <c r="AC1995" s="223"/>
      <c r="AF1995" s="224"/>
      <c r="AG1995" s="221"/>
      <c r="AH1995" s="221"/>
      <c r="AI1995" s="225"/>
      <c r="AJ1995" s="221"/>
    </row>
    <row r="1996" spans="25:36" s="222" customFormat="1" x14ac:dyDescent="0.35">
      <c r="Y1996" s="221"/>
      <c r="AA1996" s="221"/>
      <c r="AB1996" s="223"/>
      <c r="AC1996" s="223"/>
      <c r="AF1996" s="224"/>
      <c r="AG1996" s="221"/>
      <c r="AH1996" s="221"/>
      <c r="AI1996" s="225"/>
      <c r="AJ1996" s="221"/>
    </row>
    <row r="1997" spans="25:36" s="222" customFormat="1" x14ac:dyDescent="0.35">
      <c r="Y1997" s="221"/>
      <c r="AA1997" s="221"/>
      <c r="AB1997" s="223"/>
      <c r="AC1997" s="223"/>
      <c r="AF1997" s="224"/>
      <c r="AG1997" s="221"/>
      <c r="AH1997" s="221"/>
      <c r="AI1997" s="225"/>
      <c r="AJ1997" s="221"/>
    </row>
    <row r="1998" spans="25:36" s="222" customFormat="1" x14ac:dyDescent="0.35">
      <c r="Y1998" s="221"/>
      <c r="AA1998" s="221"/>
      <c r="AB1998" s="223"/>
      <c r="AC1998" s="223"/>
      <c r="AF1998" s="224"/>
      <c r="AG1998" s="221"/>
      <c r="AH1998" s="221"/>
      <c r="AI1998" s="225"/>
      <c r="AJ1998" s="221"/>
    </row>
    <row r="1999" spans="25:36" s="222" customFormat="1" x14ac:dyDescent="0.35">
      <c r="Y1999" s="221"/>
      <c r="AA1999" s="221"/>
      <c r="AB1999" s="223"/>
      <c r="AC1999" s="223"/>
      <c r="AF1999" s="224"/>
      <c r="AG1999" s="221"/>
      <c r="AH1999" s="221"/>
      <c r="AI1999" s="225"/>
      <c r="AJ1999" s="221"/>
    </row>
    <row r="2000" spans="25:36" s="222" customFormat="1" x14ac:dyDescent="0.35">
      <c r="Y2000" s="221"/>
      <c r="AA2000" s="221"/>
      <c r="AB2000" s="223"/>
      <c r="AC2000" s="223"/>
      <c r="AF2000" s="224"/>
      <c r="AG2000" s="221"/>
      <c r="AH2000" s="221"/>
      <c r="AI2000" s="225"/>
      <c r="AJ2000" s="221"/>
    </row>
    <row r="2001" spans="25:36" s="222" customFormat="1" x14ac:dyDescent="0.35">
      <c r="Y2001" s="221"/>
      <c r="AA2001" s="221"/>
      <c r="AB2001" s="223"/>
      <c r="AC2001" s="223"/>
      <c r="AF2001" s="224"/>
      <c r="AG2001" s="221"/>
      <c r="AH2001" s="221"/>
      <c r="AI2001" s="225"/>
      <c r="AJ2001" s="221"/>
    </row>
    <row r="2002" spans="25:36" s="222" customFormat="1" x14ac:dyDescent="0.35">
      <c r="Y2002" s="221"/>
      <c r="AA2002" s="221"/>
      <c r="AB2002" s="223"/>
      <c r="AC2002" s="223"/>
      <c r="AF2002" s="224"/>
      <c r="AG2002" s="221"/>
      <c r="AH2002" s="221"/>
      <c r="AI2002" s="225"/>
      <c r="AJ2002" s="221"/>
    </row>
    <row r="2003" spans="25:36" s="222" customFormat="1" x14ac:dyDescent="0.35">
      <c r="Y2003" s="221"/>
      <c r="AA2003" s="221"/>
      <c r="AB2003" s="223"/>
      <c r="AC2003" s="223"/>
      <c r="AF2003" s="224"/>
      <c r="AG2003" s="221"/>
      <c r="AH2003" s="221"/>
      <c r="AI2003" s="225"/>
      <c r="AJ2003" s="221"/>
    </row>
    <row r="2004" spans="25:36" s="222" customFormat="1" x14ac:dyDescent="0.35">
      <c r="Y2004" s="221"/>
      <c r="AA2004" s="221"/>
      <c r="AB2004" s="223"/>
      <c r="AC2004" s="223"/>
      <c r="AF2004" s="224"/>
      <c r="AG2004" s="221"/>
      <c r="AH2004" s="221"/>
      <c r="AI2004" s="225"/>
      <c r="AJ2004" s="221"/>
    </row>
    <row r="2005" spans="25:36" s="222" customFormat="1" x14ac:dyDescent="0.35">
      <c r="Y2005" s="221"/>
      <c r="AA2005" s="221"/>
      <c r="AB2005" s="223"/>
      <c r="AC2005" s="223"/>
      <c r="AF2005" s="224"/>
      <c r="AG2005" s="221"/>
      <c r="AH2005" s="221"/>
      <c r="AI2005" s="225"/>
      <c r="AJ2005" s="221"/>
    </row>
    <row r="2006" spans="25:36" s="222" customFormat="1" x14ac:dyDescent="0.35">
      <c r="Y2006" s="221"/>
      <c r="AA2006" s="221"/>
      <c r="AB2006" s="223"/>
      <c r="AC2006" s="223"/>
      <c r="AF2006" s="224"/>
      <c r="AG2006" s="221"/>
      <c r="AH2006" s="221"/>
      <c r="AI2006" s="225"/>
      <c r="AJ2006" s="221"/>
    </row>
    <row r="2007" spans="25:36" s="222" customFormat="1" x14ac:dyDescent="0.35">
      <c r="Y2007" s="221"/>
      <c r="AA2007" s="221"/>
      <c r="AB2007" s="223"/>
      <c r="AC2007" s="223"/>
      <c r="AF2007" s="224"/>
      <c r="AG2007" s="221"/>
      <c r="AH2007" s="221"/>
      <c r="AI2007" s="225"/>
      <c r="AJ2007" s="221"/>
    </row>
    <row r="2008" spans="25:36" s="222" customFormat="1" x14ac:dyDescent="0.35">
      <c r="Y2008" s="221"/>
      <c r="AA2008" s="221"/>
      <c r="AB2008" s="223"/>
      <c r="AC2008" s="223"/>
      <c r="AF2008" s="224"/>
      <c r="AG2008" s="221"/>
      <c r="AH2008" s="221"/>
      <c r="AI2008" s="225"/>
      <c r="AJ2008" s="221"/>
    </row>
    <row r="2009" spans="25:36" s="222" customFormat="1" x14ac:dyDescent="0.35">
      <c r="Y2009" s="221"/>
      <c r="AA2009" s="221"/>
      <c r="AB2009" s="223"/>
      <c r="AC2009" s="223"/>
      <c r="AF2009" s="224"/>
      <c r="AG2009" s="221"/>
      <c r="AH2009" s="221"/>
      <c r="AI2009" s="225"/>
      <c r="AJ2009" s="221"/>
    </row>
    <row r="2010" spans="25:36" s="222" customFormat="1" x14ac:dyDescent="0.35">
      <c r="Y2010" s="221"/>
      <c r="AA2010" s="221"/>
      <c r="AB2010" s="223"/>
      <c r="AC2010" s="223"/>
      <c r="AF2010" s="224"/>
      <c r="AG2010" s="221"/>
      <c r="AH2010" s="221"/>
      <c r="AI2010" s="225"/>
      <c r="AJ2010" s="221"/>
    </row>
    <row r="2011" spans="25:36" s="222" customFormat="1" x14ac:dyDescent="0.35">
      <c r="Y2011" s="221"/>
      <c r="AA2011" s="221"/>
      <c r="AB2011" s="223"/>
      <c r="AC2011" s="223"/>
      <c r="AF2011" s="224"/>
      <c r="AG2011" s="221"/>
      <c r="AH2011" s="221"/>
      <c r="AI2011" s="225"/>
      <c r="AJ2011" s="221"/>
    </row>
    <row r="2012" spans="25:36" s="222" customFormat="1" x14ac:dyDescent="0.35">
      <c r="Y2012" s="221"/>
      <c r="AA2012" s="221"/>
      <c r="AB2012" s="223"/>
      <c r="AC2012" s="223"/>
      <c r="AF2012" s="224"/>
      <c r="AG2012" s="221"/>
      <c r="AH2012" s="221"/>
      <c r="AI2012" s="225"/>
      <c r="AJ2012" s="221"/>
    </row>
    <row r="2013" spans="25:36" s="222" customFormat="1" x14ac:dyDescent="0.35">
      <c r="Y2013" s="221"/>
      <c r="AA2013" s="221"/>
      <c r="AB2013" s="223"/>
      <c r="AC2013" s="223"/>
      <c r="AF2013" s="224"/>
      <c r="AG2013" s="221"/>
      <c r="AH2013" s="221"/>
      <c r="AI2013" s="225"/>
      <c r="AJ2013" s="221"/>
    </row>
    <row r="2014" spans="25:36" s="222" customFormat="1" x14ac:dyDescent="0.35">
      <c r="Y2014" s="221"/>
      <c r="AA2014" s="221"/>
      <c r="AB2014" s="223"/>
      <c r="AC2014" s="223"/>
      <c r="AF2014" s="224"/>
      <c r="AG2014" s="221"/>
      <c r="AH2014" s="221"/>
      <c r="AI2014" s="225"/>
      <c r="AJ2014" s="221"/>
    </row>
    <row r="2015" spans="25:36" s="222" customFormat="1" x14ac:dyDescent="0.35">
      <c r="Y2015" s="221"/>
      <c r="AA2015" s="221"/>
      <c r="AB2015" s="223"/>
      <c r="AC2015" s="223"/>
      <c r="AF2015" s="224"/>
      <c r="AG2015" s="221"/>
      <c r="AH2015" s="221"/>
      <c r="AI2015" s="225"/>
      <c r="AJ2015" s="221"/>
    </row>
    <row r="2016" spans="25:36" s="222" customFormat="1" x14ac:dyDescent="0.35">
      <c r="Y2016" s="221"/>
      <c r="AA2016" s="221"/>
      <c r="AB2016" s="223"/>
      <c r="AC2016" s="223"/>
      <c r="AF2016" s="224"/>
      <c r="AG2016" s="221"/>
      <c r="AH2016" s="221"/>
      <c r="AI2016" s="225"/>
      <c r="AJ2016" s="221"/>
    </row>
    <row r="2017" spans="25:36" s="222" customFormat="1" x14ac:dyDescent="0.35">
      <c r="Y2017" s="221"/>
      <c r="AA2017" s="221"/>
      <c r="AB2017" s="223"/>
      <c r="AC2017" s="223"/>
      <c r="AF2017" s="224"/>
      <c r="AG2017" s="221"/>
      <c r="AH2017" s="221"/>
      <c r="AI2017" s="225"/>
      <c r="AJ2017" s="221"/>
    </row>
    <row r="2018" spans="25:36" s="222" customFormat="1" x14ac:dyDescent="0.35">
      <c r="Y2018" s="221"/>
      <c r="AA2018" s="221"/>
      <c r="AB2018" s="223"/>
      <c r="AC2018" s="223"/>
      <c r="AF2018" s="224"/>
      <c r="AG2018" s="221"/>
      <c r="AH2018" s="221"/>
      <c r="AI2018" s="225"/>
      <c r="AJ2018" s="221"/>
    </row>
    <row r="2019" spans="25:36" s="222" customFormat="1" x14ac:dyDescent="0.35">
      <c r="Y2019" s="221"/>
      <c r="AA2019" s="221"/>
      <c r="AB2019" s="223"/>
      <c r="AC2019" s="223"/>
      <c r="AF2019" s="224"/>
      <c r="AG2019" s="221"/>
      <c r="AH2019" s="221"/>
      <c r="AI2019" s="225"/>
      <c r="AJ2019" s="221"/>
    </row>
    <row r="2020" spans="25:36" s="222" customFormat="1" x14ac:dyDescent="0.35">
      <c r="Y2020" s="221"/>
      <c r="AA2020" s="221"/>
      <c r="AB2020" s="223"/>
      <c r="AC2020" s="223"/>
      <c r="AF2020" s="224"/>
      <c r="AG2020" s="221"/>
      <c r="AH2020" s="221"/>
      <c r="AI2020" s="225"/>
      <c r="AJ2020" s="221"/>
    </row>
    <row r="2021" spans="25:36" s="222" customFormat="1" x14ac:dyDescent="0.35">
      <c r="Y2021" s="221"/>
      <c r="AA2021" s="221"/>
      <c r="AB2021" s="223"/>
      <c r="AC2021" s="223"/>
      <c r="AF2021" s="224"/>
      <c r="AG2021" s="221"/>
      <c r="AH2021" s="221"/>
      <c r="AI2021" s="225"/>
      <c r="AJ2021" s="221"/>
    </row>
    <row r="2022" spans="25:36" s="222" customFormat="1" x14ac:dyDescent="0.35">
      <c r="Y2022" s="221"/>
      <c r="AA2022" s="221"/>
      <c r="AB2022" s="223"/>
      <c r="AC2022" s="223"/>
      <c r="AF2022" s="224"/>
      <c r="AG2022" s="221"/>
      <c r="AH2022" s="221"/>
      <c r="AI2022" s="225"/>
      <c r="AJ2022" s="221"/>
    </row>
    <row r="2023" spans="25:36" s="222" customFormat="1" x14ac:dyDescent="0.35">
      <c r="Y2023" s="221"/>
      <c r="AA2023" s="221"/>
      <c r="AB2023" s="223"/>
      <c r="AC2023" s="223"/>
      <c r="AF2023" s="224"/>
      <c r="AG2023" s="221"/>
      <c r="AH2023" s="221"/>
      <c r="AI2023" s="225"/>
      <c r="AJ2023" s="221"/>
    </row>
    <row r="2024" spans="25:36" s="222" customFormat="1" x14ac:dyDescent="0.35">
      <c r="Y2024" s="221"/>
      <c r="AA2024" s="221"/>
      <c r="AB2024" s="223"/>
      <c r="AC2024" s="223"/>
      <c r="AF2024" s="224"/>
      <c r="AG2024" s="221"/>
      <c r="AH2024" s="221"/>
      <c r="AI2024" s="225"/>
      <c r="AJ2024" s="221"/>
    </row>
    <row r="2025" spans="25:36" s="222" customFormat="1" x14ac:dyDescent="0.35">
      <c r="Y2025" s="221"/>
      <c r="AA2025" s="221"/>
      <c r="AB2025" s="223"/>
      <c r="AC2025" s="223"/>
      <c r="AF2025" s="224"/>
      <c r="AG2025" s="221"/>
      <c r="AH2025" s="221"/>
      <c r="AI2025" s="225"/>
      <c r="AJ2025" s="221"/>
    </row>
    <row r="2026" spans="25:36" s="222" customFormat="1" x14ac:dyDescent="0.35">
      <c r="Y2026" s="221"/>
      <c r="AA2026" s="221"/>
      <c r="AB2026" s="223"/>
      <c r="AC2026" s="223"/>
      <c r="AF2026" s="224"/>
      <c r="AG2026" s="221"/>
      <c r="AH2026" s="221"/>
      <c r="AI2026" s="225"/>
      <c r="AJ2026" s="221"/>
    </row>
    <row r="2027" spans="25:36" s="222" customFormat="1" x14ac:dyDescent="0.35">
      <c r="Y2027" s="221"/>
      <c r="AA2027" s="221"/>
      <c r="AB2027" s="223"/>
      <c r="AC2027" s="223"/>
      <c r="AF2027" s="224"/>
      <c r="AG2027" s="221"/>
      <c r="AH2027" s="221"/>
      <c r="AI2027" s="225"/>
      <c r="AJ2027" s="221"/>
    </row>
    <row r="2028" spans="25:36" s="222" customFormat="1" x14ac:dyDescent="0.35">
      <c r="Y2028" s="221"/>
      <c r="AA2028" s="221"/>
      <c r="AB2028" s="223"/>
      <c r="AC2028" s="223"/>
      <c r="AF2028" s="224"/>
      <c r="AG2028" s="221"/>
      <c r="AH2028" s="221"/>
      <c r="AI2028" s="225"/>
      <c r="AJ2028" s="221"/>
    </row>
    <row r="2029" spans="25:36" s="222" customFormat="1" x14ac:dyDescent="0.35">
      <c r="Y2029" s="221"/>
      <c r="AA2029" s="221"/>
      <c r="AB2029" s="223"/>
      <c r="AC2029" s="223"/>
      <c r="AF2029" s="224"/>
      <c r="AG2029" s="221"/>
      <c r="AH2029" s="221"/>
      <c r="AI2029" s="225"/>
      <c r="AJ2029" s="221"/>
    </row>
    <row r="2030" spans="25:36" s="222" customFormat="1" x14ac:dyDescent="0.35">
      <c r="Y2030" s="221"/>
      <c r="AA2030" s="221"/>
      <c r="AB2030" s="223"/>
      <c r="AC2030" s="223"/>
      <c r="AF2030" s="224"/>
      <c r="AG2030" s="221"/>
      <c r="AH2030" s="221"/>
      <c r="AI2030" s="225"/>
      <c r="AJ2030" s="221"/>
    </row>
    <row r="2031" spans="25:36" s="222" customFormat="1" x14ac:dyDescent="0.35">
      <c r="Y2031" s="221"/>
      <c r="AA2031" s="221"/>
      <c r="AB2031" s="223"/>
      <c r="AC2031" s="223"/>
      <c r="AF2031" s="224"/>
      <c r="AG2031" s="221"/>
      <c r="AH2031" s="221"/>
      <c r="AI2031" s="225"/>
      <c r="AJ2031" s="221"/>
    </row>
    <row r="2032" spans="25:36" s="222" customFormat="1" x14ac:dyDescent="0.35">
      <c r="Y2032" s="221"/>
      <c r="AA2032" s="221"/>
      <c r="AB2032" s="223"/>
      <c r="AC2032" s="223"/>
      <c r="AF2032" s="224"/>
      <c r="AG2032" s="221"/>
      <c r="AH2032" s="221"/>
      <c r="AI2032" s="225"/>
      <c r="AJ2032" s="221"/>
    </row>
    <row r="2033" spans="25:36" s="222" customFormat="1" x14ac:dyDescent="0.35">
      <c r="Y2033" s="221"/>
      <c r="AA2033" s="221"/>
      <c r="AB2033" s="223"/>
      <c r="AC2033" s="223"/>
      <c r="AF2033" s="224"/>
      <c r="AG2033" s="221"/>
      <c r="AH2033" s="221"/>
      <c r="AI2033" s="225"/>
      <c r="AJ2033" s="221"/>
    </row>
    <row r="2034" spans="25:36" s="222" customFormat="1" x14ac:dyDescent="0.35">
      <c r="Y2034" s="221"/>
      <c r="AA2034" s="221"/>
      <c r="AB2034" s="223"/>
      <c r="AC2034" s="223"/>
      <c r="AF2034" s="224"/>
      <c r="AG2034" s="221"/>
      <c r="AH2034" s="221"/>
      <c r="AI2034" s="225"/>
      <c r="AJ2034" s="221"/>
    </row>
    <row r="2035" spans="25:36" s="222" customFormat="1" x14ac:dyDescent="0.35">
      <c r="Y2035" s="221"/>
      <c r="AA2035" s="221"/>
      <c r="AB2035" s="223"/>
      <c r="AC2035" s="223"/>
      <c r="AF2035" s="224"/>
      <c r="AG2035" s="221"/>
      <c r="AH2035" s="221"/>
      <c r="AI2035" s="225"/>
      <c r="AJ2035" s="221"/>
    </row>
    <row r="2036" spans="25:36" s="222" customFormat="1" x14ac:dyDescent="0.35">
      <c r="Y2036" s="221"/>
      <c r="AA2036" s="221"/>
      <c r="AB2036" s="223"/>
      <c r="AC2036" s="223"/>
      <c r="AF2036" s="224"/>
      <c r="AG2036" s="221"/>
      <c r="AH2036" s="221"/>
      <c r="AI2036" s="225"/>
      <c r="AJ2036" s="221"/>
    </row>
    <row r="2037" spans="25:36" s="222" customFormat="1" x14ac:dyDescent="0.35">
      <c r="Y2037" s="221"/>
      <c r="AA2037" s="221"/>
      <c r="AB2037" s="223"/>
      <c r="AC2037" s="223"/>
      <c r="AF2037" s="224"/>
      <c r="AG2037" s="221"/>
      <c r="AH2037" s="221"/>
      <c r="AI2037" s="225"/>
      <c r="AJ2037" s="221"/>
    </row>
    <row r="2038" spans="25:36" s="222" customFormat="1" x14ac:dyDescent="0.35">
      <c r="Y2038" s="221"/>
      <c r="AA2038" s="221"/>
      <c r="AB2038" s="223"/>
      <c r="AC2038" s="223"/>
      <c r="AF2038" s="224"/>
      <c r="AG2038" s="221"/>
      <c r="AH2038" s="221"/>
      <c r="AI2038" s="225"/>
      <c r="AJ2038" s="221"/>
    </row>
    <row r="2039" spans="25:36" s="222" customFormat="1" x14ac:dyDescent="0.35">
      <c r="Y2039" s="221"/>
      <c r="AA2039" s="221"/>
      <c r="AB2039" s="223"/>
      <c r="AC2039" s="223"/>
      <c r="AF2039" s="224"/>
      <c r="AG2039" s="221"/>
      <c r="AH2039" s="221"/>
      <c r="AI2039" s="225"/>
      <c r="AJ2039" s="221"/>
    </row>
    <row r="2040" spans="25:36" s="222" customFormat="1" x14ac:dyDescent="0.35">
      <c r="Y2040" s="221"/>
      <c r="AA2040" s="221"/>
      <c r="AB2040" s="223"/>
      <c r="AC2040" s="223"/>
      <c r="AF2040" s="224"/>
      <c r="AG2040" s="221"/>
      <c r="AH2040" s="221"/>
      <c r="AI2040" s="225"/>
      <c r="AJ2040" s="221"/>
    </row>
    <row r="2041" spans="25:36" s="222" customFormat="1" x14ac:dyDescent="0.35">
      <c r="Y2041" s="221"/>
      <c r="AA2041" s="221"/>
      <c r="AB2041" s="223"/>
      <c r="AC2041" s="223"/>
      <c r="AF2041" s="224"/>
      <c r="AG2041" s="221"/>
      <c r="AH2041" s="221"/>
      <c r="AI2041" s="225"/>
      <c r="AJ2041" s="221"/>
    </row>
    <row r="2042" spans="25:36" s="222" customFormat="1" x14ac:dyDescent="0.35">
      <c r="Y2042" s="221"/>
      <c r="AA2042" s="221"/>
      <c r="AB2042" s="223"/>
      <c r="AC2042" s="223"/>
      <c r="AF2042" s="224"/>
      <c r="AG2042" s="221"/>
      <c r="AH2042" s="221"/>
      <c r="AI2042" s="225"/>
      <c r="AJ2042" s="221"/>
    </row>
    <row r="2043" spans="25:36" s="222" customFormat="1" x14ac:dyDescent="0.35">
      <c r="Y2043" s="221"/>
      <c r="AA2043" s="221"/>
      <c r="AB2043" s="223"/>
      <c r="AC2043" s="223"/>
      <c r="AF2043" s="224"/>
      <c r="AG2043" s="221"/>
      <c r="AH2043" s="221"/>
      <c r="AI2043" s="225"/>
      <c r="AJ2043" s="221"/>
    </row>
    <row r="2044" spans="25:36" s="222" customFormat="1" x14ac:dyDescent="0.35">
      <c r="Y2044" s="221"/>
      <c r="AA2044" s="221"/>
      <c r="AB2044" s="223"/>
      <c r="AC2044" s="223"/>
      <c r="AF2044" s="224"/>
      <c r="AG2044" s="221"/>
      <c r="AH2044" s="221"/>
      <c r="AI2044" s="225"/>
      <c r="AJ2044" s="221"/>
    </row>
    <row r="2045" spans="25:36" s="222" customFormat="1" x14ac:dyDescent="0.35">
      <c r="Y2045" s="221"/>
      <c r="AA2045" s="221"/>
      <c r="AB2045" s="223"/>
      <c r="AC2045" s="223"/>
      <c r="AF2045" s="224"/>
      <c r="AG2045" s="221"/>
      <c r="AH2045" s="221"/>
      <c r="AI2045" s="225"/>
      <c r="AJ2045" s="221"/>
    </row>
    <row r="2046" spans="25:36" s="222" customFormat="1" x14ac:dyDescent="0.35">
      <c r="Y2046" s="221"/>
      <c r="AA2046" s="221"/>
      <c r="AB2046" s="223"/>
      <c r="AC2046" s="223"/>
      <c r="AF2046" s="224"/>
      <c r="AG2046" s="221"/>
      <c r="AH2046" s="221"/>
      <c r="AI2046" s="225"/>
      <c r="AJ2046" s="221"/>
    </row>
    <row r="2047" spans="25:36" s="222" customFormat="1" x14ac:dyDescent="0.35">
      <c r="Y2047" s="221"/>
      <c r="AA2047" s="221"/>
      <c r="AB2047" s="223"/>
      <c r="AC2047" s="223"/>
      <c r="AF2047" s="224"/>
      <c r="AG2047" s="221"/>
      <c r="AH2047" s="221"/>
      <c r="AI2047" s="225"/>
      <c r="AJ2047" s="221"/>
    </row>
    <row r="2048" spans="25:36" s="222" customFormat="1" x14ac:dyDescent="0.35">
      <c r="Y2048" s="221"/>
      <c r="AA2048" s="221"/>
      <c r="AB2048" s="223"/>
      <c r="AC2048" s="223"/>
      <c r="AF2048" s="224"/>
      <c r="AG2048" s="221"/>
      <c r="AH2048" s="221"/>
      <c r="AI2048" s="225"/>
      <c r="AJ2048" s="221"/>
    </row>
    <row r="2049" spans="25:36" s="222" customFormat="1" x14ac:dyDescent="0.35">
      <c r="Y2049" s="221"/>
      <c r="AA2049" s="221"/>
      <c r="AB2049" s="223"/>
      <c r="AC2049" s="223"/>
      <c r="AF2049" s="224"/>
      <c r="AG2049" s="221"/>
      <c r="AH2049" s="221"/>
      <c r="AI2049" s="225"/>
      <c r="AJ2049" s="221"/>
    </row>
    <row r="2050" spans="25:36" s="222" customFormat="1" x14ac:dyDescent="0.35">
      <c r="Y2050" s="221"/>
      <c r="AA2050" s="221"/>
      <c r="AB2050" s="223"/>
      <c r="AC2050" s="223"/>
      <c r="AF2050" s="224"/>
      <c r="AG2050" s="221"/>
      <c r="AH2050" s="221"/>
      <c r="AI2050" s="225"/>
      <c r="AJ2050" s="221"/>
    </row>
    <row r="2051" spans="25:36" s="222" customFormat="1" x14ac:dyDescent="0.35">
      <c r="Y2051" s="221"/>
      <c r="AA2051" s="221"/>
      <c r="AB2051" s="223"/>
      <c r="AC2051" s="223"/>
      <c r="AF2051" s="224"/>
      <c r="AG2051" s="221"/>
      <c r="AH2051" s="221"/>
      <c r="AI2051" s="225"/>
      <c r="AJ2051" s="221"/>
    </row>
    <row r="2052" spans="25:36" s="222" customFormat="1" x14ac:dyDescent="0.35">
      <c r="Y2052" s="221"/>
      <c r="AA2052" s="221"/>
      <c r="AB2052" s="223"/>
      <c r="AC2052" s="223"/>
      <c r="AF2052" s="224"/>
      <c r="AG2052" s="221"/>
      <c r="AH2052" s="221"/>
      <c r="AI2052" s="225"/>
      <c r="AJ2052" s="221"/>
    </row>
    <row r="2053" spans="25:36" s="222" customFormat="1" x14ac:dyDescent="0.35">
      <c r="Y2053" s="221"/>
      <c r="AA2053" s="221"/>
      <c r="AB2053" s="223"/>
      <c r="AC2053" s="223"/>
      <c r="AF2053" s="224"/>
      <c r="AG2053" s="221"/>
      <c r="AH2053" s="221"/>
      <c r="AI2053" s="225"/>
      <c r="AJ2053" s="221"/>
    </row>
    <row r="2054" spans="25:36" s="222" customFormat="1" x14ac:dyDescent="0.35">
      <c r="Y2054" s="221"/>
      <c r="AA2054" s="221"/>
      <c r="AB2054" s="223"/>
      <c r="AC2054" s="223"/>
      <c r="AF2054" s="224"/>
      <c r="AG2054" s="221"/>
      <c r="AH2054" s="221"/>
      <c r="AI2054" s="225"/>
      <c r="AJ2054" s="221"/>
    </row>
    <row r="2055" spans="25:36" s="222" customFormat="1" x14ac:dyDescent="0.35">
      <c r="Y2055" s="221"/>
      <c r="AA2055" s="221"/>
      <c r="AB2055" s="223"/>
      <c r="AC2055" s="223"/>
      <c r="AF2055" s="224"/>
      <c r="AG2055" s="221"/>
      <c r="AH2055" s="221"/>
      <c r="AI2055" s="225"/>
      <c r="AJ2055" s="221"/>
    </row>
    <row r="2056" spans="25:36" s="222" customFormat="1" x14ac:dyDescent="0.35">
      <c r="Y2056" s="221"/>
      <c r="AA2056" s="221"/>
      <c r="AB2056" s="223"/>
      <c r="AC2056" s="223"/>
      <c r="AF2056" s="224"/>
      <c r="AG2056" s="221"/>
      <c r="AH2056" s="221"/>
      <c r="AI2056" s="225"/>
      <c r="AJ2056" s="221"/>
    </row>
    <row r="2057" spans="25:36" s="222" customFormat="1" x14ac:dyDescent="0.35">
      <c r="Y2057" s="221"/>
      <c r="AA2057" s="221"/>
      <c r="AB2057" s="223"/>
      <c r="AC2057" s="223"/>
      <c r="AF2057" s="224"/>
      <c r="AG2057" s="221"/>
      <c r="AH2057" s="221"/>
      <c r="AI2057" s="225"/>
      <c r="AJ2057" s="221"/>
    </row>
    <row r="2058" spans="25:36" s="222" customFormat="1" x14ac:dyDescent="0.35">
      <c r="Y2058" s="221"/>
      <c r="AA2058" s="221"/>
      <c r="AB2058" s="223"/>
      <c r="AC2058" s="223"/>
      <c r="AF2058" s="224"/>
      <c r="AG2058" s="221"/>
      <c r="AH2058" s="221"/>
      <c r="AI2058" s="225"/>
      <c r="AJ2058" s="221"/>
    </row>
    <row r="2059" spans="25:36" s="222" customFormat="1" x14ac:dyDescent="0.35">
      <c r="Y2059" s="221"/>
      <c r="AA2059" s="221"/>
      <c r="AB2059" s="223"/>
      <c r="AC2059" s="223"/>
      <c r="AF2059" s="224"/>
      <c r="AG2059" s="221"/>
      <c r="AH2059" s="221"/>
      <c r="AI2059" s="225"/>
      <c r="AJ2059" s="221"/>
    </row>
    <row r="2060" spans="25:36" s="222" customFormat="1" x14ac:dyDescent="0.35">
      <c r="Y2060" s="221"/>
      <c r="AA2060" s="221"/>
      <c r="AB2060" s="223"/>
      <c r="AC2060" s="223"/>
      <c r="AF2060" s="224"/>
      <c r="AG2060" s="221"/>
      <c r="AH2060" s="221"/>
      <c r="AI2060" s="225"/>
      <c r="AJ2060" s="221"/>
    </row>
    <row r="2061" spans="25:36" s="222" customFormat="1" x14ac:dyDescent="0.35">
      <c r="Y2061" s="221"/>
      <c r="AA2061" s="221"/>
      <c r="AB2061" s="223"/>
      <c r="AC2061" s="223"/>
      <c r="AF2061" s="224"/>
      <c r="AG2061" s="221"/>
      <c r="AH2061" s="221"/>
      <c r="AI2061" s="225"/>
      <c r="AJ2061" s="221"/>
    </row>
    <row r="2062" spans="25:36" s="222" customFormat="1" x14ac:dyDescent="0.35">
      <c r="Y2062" s="221"/>
      <c r="AA2062" s="221"/>
      <c r="AB2062" s="223"/>
      <c r="AC2062" s="223"/>
      <c r="AF2062" s="224"/>
      <c r="AG2062" s="221"/>
      <c r="AH2062" s="221"/>
      <c r="AI2062" s="225"/>
      <c r="AJ2062" s="221"/>
    </row>
    <row r="2063" spans="25:36" s="222" customFormat="1" x14ac:dyDescent="0.35">
      <c r="Y2063" s="221"/>
      <c r="AA2063" s="221"/>
      <c r="AB2063" s="223"/>
      <c r="AC2063" s="223"/>
      <c r="AF2063" s="224"/>
      <c r="AG2063" s="221"/>
      <c r="AH2063" s="221"/>
      <c r="AI2063" s="225"/>
      <c r="AJ2063" s="221"/>
    </row>
    <row r="2064" spans="25:36" s="222" customFormat="1" x14ac:dyDescent="0.35">
      <c r="Y2064" s="221"/>
      <c r="AA2064" s="221"/>
      <c r="AB2064" s="223"/>
      <c r="AC2064" s="223"/>
      <c r="AF2064" s="224"/>
      <c r="AG2064" s="221"/>
      <c r="AH2064" s="221"/>
      <c r="AI2064" s="225"/>
      <c r="AJ2064" s="221"/>
    </row>
    <row r="2065" spans="25:36" s="222" customFormat="1" x14ac:dyDescent="0.35">
      <c r="Y2065" s="221"/>
      <c r="AA2065" s="221"/>
      <c r="AB2065" s="223"/>
      <c r="AC2065" s="223"/>
      <c r="AF2065" s="224"/>
      <c r="AG2065" s="221"/>
      <c r="AH2065" s="221"/>
      <c r="AI2065" s="225"/>
      <c r="AJ2065" s="221"/>
    </row>
    <row r="2066" spans="25:36" s="222" customFormat="1" x14ac:dyDescent="0.35">
      <c r="Y2066" s="221"/>
      <c r="AA2066" s="221"/>
      <c r="AB2066" s="223"/>
      <c r="AC2066" s="223"/>
      <c r="AF2066" s="224"/>
      <c r="AG2066" s="221"/>
      <c r="AH2066" s="221"/>
      <c r="AI2066" s="225"/>
      <c r="AJ2066" s="221"/>
    </row>
    <row r="2067" spans="25:36" s="222" customFormat="1" x14ac:dyDescent="0.35">
      <c r="Y2067" s="221"/>
      <c r="AA2067" s="221"/>
      <c r="AB2067" s="223"/>
      <c r="AC2067" s="223"/>
      <c r="AF2067" s="224"/>
      <c r="AG2067" s="221"/>
      <c r="AH2067" s="221"/>
      <c r="AI2067" s="225"/>
      <c r="AJ2067" s="221"/>
    </row>
    <row r="2068" spans="25:36" s="222" customFormat="1" x14ac:dyDescent="0.35">
      <c r="Y2068" s="221"/>
      <c r="AA2068" s="221"/>
      <c r="AB2068" s="223"/>
      <c r="AC2068" s="223"/>
      <c r="AF2068" s="224"/>
      <c r="AG2068" s="221"/>
      <c r="AH2068" s="221"/>
      <c r="AI2068" s="225"/>
      <c r="AJ2068" s="221"/>
    </row>
    <row r="2069" spans="25:36" s="222" customFormat="1" x14ac:dyDescent="0.35">
      <c r="Y2069" s="221"/>
      <c r="AA2069" s="221"/>
      <c r="AB2069" s="223"/>
      <c r="AC2069" s="223"/>
      <c r="AF2069" s="224"/>
      <c r="AG2069" s="221"/>
      <c r="AH2069" s="221"/>
      <c r="AI2069" s="225"/>
      <c r="AJ2069" s="221"/>
    </row>
    <row r="2070" spans="25:36" s="222" customFormat="1" x14ac:dyDescent="0.35">
      <c r="Y2070" s="221"/>
      <c r="AA2070" s="221"/>
      <c r="AB2070" s="223"/>
      <c r="AC2070" s="223"/>
      <c r="AF2070" s="224"/>
      <c r="AG2070" s="221"/>
      <c r="AH2070" s="221"/>
      <c r="AI2070" s="225"/>
      <c r="AJ2070" s="221"/>
    </row>
    <row r="2071" spans="25:36" s="222" customFormat="1" x14ac:dyDescent="0.35">
      <c r="Y2071" s="221"/>
      <c r="AA2071" s="221"/>
      <c r="AB2071" s="223"/>
      <c r="AC2071" s="223"/>
      <c r="AF2071" s="224"/>
      <c r="AG2071" s="221"/>
      <c r="AH2071" s="221"/>
      <c r="AI2071" s="225"/>
      <c r="AJ2071" s="221"/>
    </row>
    <row r="2072" spans="25:36" s="222" customFormat="1" x14ac:dyDescent="0.35">
      <c r="Y2072" s="221"/>
      <c r="AA2072" s="221"/>
      <c r="AB2072" s="223"/>
      <c r="AC2072" s="223"/>
      <c r="AF2072" s="224"/>
      <c r="AG2072" s="221"/>
      <c r="AH2072" s="221"/>
      <c r="AI2072" s="225"/>
      <c r="AJ2072" s="221"/>
    </row>
    <row r="2073" spans="25:36" s="222" customFormat="1" x14ac:dyDescent="0.35">
      <c r="Y2073" s="221"/>
      <c r="AA2073" s="221"/>
      <c r="AB2073" s="223"/>
      <c r="AC2073" s="223"/>
      <c r="AF2073" s="224"/>
      <c r="AG2073" s="221"/>
      <c r="AH2073" s="221"/>
      <c r="AI2073" s="225"/>
      <c r="AJ2073" s="221"/>
    </row>
    <row r="2074" spans="25:36" s="222" customFormat="1" x14ac:dyDescent="0.35">
      <c r="Y2074" s="221"/>
      <c r="AA2074" s="221"/>
      <c r="AB2074" s="223"/>
      <c r="AC2074" s="223"/>
      <c r="AF2074" s="224"/>
      <c r="AG2074" s="221"/>
      <c r="AH2074" s="221"/>
      <c r="AI2074" s="225"/>
      <c r="AJ2074" s="221"/>
    </row>
    <row r="2075" spans="25:36" s="222" customFormat="1" x14ac:dyDescent="0.35">
      <c r="Y2075" s="221"/>
      <c r="AA2075" s="221"/>
      <c r="AB2075" s="223"/>
      <c r="AC2075" s="223"/>
      <c r="AF2075" s="224"/>
      <c r="AG2075" s="221"/>
      <c r="AH2075" s="221"/>
      <c r="AI2075" s="225"/>
      <c r="AJ2075" s="221"/>
    </row>
    <row r="2076" spans="25:36" s="222" customFormat="1" x14ac:dyDescent="0.35">
      <c r="Y2076" s="221"/>
      <c r="AA2076" s="221"/>
      <c r="AB2076" s="223"/>
      <c r="AC2076" s="223"/>
      <c r="AF2076" s="224"/>
      <c r="AG2076" s="221"/>
      <c r="AH2076" s="221"/>
      <c r="AI2076" s="225"/>
      <c r="AJ2076" s="221"/>
    </row>
    <row r="2077" spans="25:36" s="222" customFormat="1" x14ac:dyDescent="0.35">
      <c r="Y2077" s="221"/>
      <c r="AA2077" s="221"/>
      <c r="AB2077" s="223"/>
      <c r="AC2077" s="223"/>
      <c r="AF2077" s="224"/>
      <c r="AG2077" s="221"/>
      <c r="AH2077" s="221"/>
      <c r="AI2077" s="225"/>
      <c r="AJ2077" s="221"/>
    </row>
    <row r="2078" spans="25:36" s="222" customFormat="1" x14ac:dyDescent="0.35">
      <c r="Y2078" s="221"/>
      <c r="AA2078" s="221"/>
      <c r="AB2078" s="223"/>
      <c r="AC2078" s="223"/>
      <c r="AF2078" s="224"/>
      <c r="AG2078" s="221"/>
      <c r="AH2078" s="221"/>
      <c r="AI2078" s="225"/>
      <c r="AJ2078" s="221"/>
    </row>
    <row r="2079" spans="25:36" s="222" customFormat="1" x14ac:dyDescent="0.35">
      <c r="Y2079" s="221"/>
      <c r="AA2079" s="221"/>
      <c r="AB2079" s="223"/>
      <c r="AC2079" s="223"/>
      <c r="AF2079" s="224"/>
      <c r="AG2079" s="221"/>
      <c r="AH2079" s="221"/>
      <c r="AI2079" s="225"/>
      <c r="AJ2079" s="221"/>
    </row>
    <row r="2080" spans="25:36" s="222" customFormat="1" x14ac:dyDescent="0.35">
      <c r="Y2080" s="221"/>
      <c r="AA2080" s="221"/>
      <c r="AB2080" s="223"/>
      <c r="AC2080" s="223"/>
      <c r="AF2080" s="224"/>
      <c r="AG2080" s="221"/>
      <c r="AH2080" s="221"/>
      <c r="AI2080" s="225"/>
      <c r="AJ2080" s="221"/>
    </row>
    <row r="2081" spans="25:36" s="222" customFormat="1" x14ac:dyDescent="0.35">
      <c r="Y2081" s="221"/>
      <c r="AA2081" s="221"/>
      <c r="AB2081" s="223"/>
      <c r="AC2081" s="223"/>
      <c r="AF2081" s="224"/>
      <c r="AG2081" s="221"/>
      <c r="AH2081" s="221"/>
      <c r="AI2081" s="225"/>
      <c r="AJ2081" s="221"/>
    </row>
    <row r="2082" spans="25:36" s="222" customFormat="1" x14ac:dyDescent="0.35">
      <c r="Y2082" s="221"/>
      <c r="AA2082" s="221"/>
      <c r="AB2082" s="223"/>
      <c r="AC2082" s="223"/>
      <c r="AF2082" s="224"/>
      <c r="AG2082" s="221"/>
      <c r="AH2082" s="221"/>
      <c r="AI2082" s="225"/>
      <c r="AJ2082" s="221"/>
    </row>
    <row r="2083" spans="25:36" s="222" customFormat="1" x14ac:dyDescent="0.35">
      <c r="Y2083" s="221"/>
      <c r="AA2083" s="221"/>
      <c r="AB2083" s="223"/>
      <c r="AC2083" s="223"/>
      <c r="AF2083" s="224"/>
      <c r="AG2083" s="221"/>
      <c r="AH2083" s="221"/>
      <c r="AI2083" s="225"/>
      <c r="AJ2083" s="221"/>
    </row>
    <row r="2084" spans="25:36" s="222" customFormat="1" x14ac:dyDescent="0.35">
      <c r="Y2084" s="221"/>
      <c r="AA2084" s="221"/>
      <c r="AB2084" s="223"/>
      <c r="AC2084" s="223"/>
      <c r="AF2084" s="224"/>
      <c r="AG2084" s="221"/>
      <c r="AH2084" s="221"/>
      <c r="AI2084" s="225"/>
      <c r="AJ2084" s="221"/>
    </row>
    <row r="2085" spans="25:36" s="222" customFormat="1" x14ac:dyDescent="0.35">
      <c r="Y2085" s="221"/>
      <c r="AA2085" s="221"/>
      <c r="AB2085" s="223"/>
      <c r="AC2085" s="223"/>
      <c r="AF2085" s="224"/>
      <c r="AG2085" s="221"/>
      <c r="AH2085" s="221"/>
      <c r="AI2085" s="225"/>
      <c r="AJ2085" s="221"/>
    </row>
    <row r="2086" spans="25:36" s="222" customFormat="1" x14ac:dyDescent="0.35">
      <c r="Y2086" s="221"/>
      <c r="AA2086" s="221"/>
      <c r="AB2086" s="223"/>
      <c r="AC2086" s="223"/>
      <c r="AF2086" s="224"/>
      <c r="AG2086" s="221"/>
      <c r="AH2086" s="221"/>
      <c r="AI2086" s="225"/>
      <c r="AJ2086" s="221"/>
    </row>
    <row r="2087" spans="25:36" s="222" customFormat="1" x14ac:dyDescent="0.35">
      <c r="Y2087" s="221"/>
      <c r="AA2087" s="221"/>
      <c r="AB2087" s="223"/>
      <c r="AC2087" s="223"/>
      <c r="AF2087" s="224"/>
      <c r="AG2087" s="221"/>
      <c r="AH2087" s="221"/>
      <c r="AI2087" s="225"/>
      <c r="AJ2087" s="221"/>
    </row>
    <row r="2088" spans="25:36" s="222" customFormat="1" x14ac:dyDescent="0.35">
      <c r="Y2088" s="221"/>
      <c r="AA2088" s="221"/>
      <c r="AB2088" s="223"/>
      <c r="AC2088" s="223"/>
      <c r="AF2088" s="224"/>
      <c r="AG2088" s="221"/>
      <c r="AH2088" s="221"/>
      <c r="AI2088" s="225"/>
      <c r="AJ2088" s="221"/>
    </row>
    <row r="2089" spans="25:36" s="222" customFormat="1" x14ac:dyDescent="0.35">
      <c r="Y2089" s="221"/>
      <c r="AA2089" s="221"/>
      <c r="AB2089" s="223"/>
      <c r="AC2089" s="223"/>
      <c r="AF2089" s="224"/>
      <c r="AG2089" s="221"/>
      <c r="AH2089" s="221"/>
      <c r="AI2089" s="225"/>
      <c r="AJ2089" s="221"/>
    </row>
    <row r="2090" spans="25:36" s="222" customFormat="1" x14ac:dyDescent="0.35">
      <c r="Y2090" s="221"/>
      <c r="AA2090" s="221"/>
      <c r="AB2090" s="223"/>
      <c r="AC2090" s="223"/>
      <c r="AF2090" s="224"/>
      <c r="AG2090" s="221"/>
      <c r="AH2090" s="221"/>
      <c r="AI2090" s="225"/>
      <c r="AJ2090" s="221"/>
    </row>
    <row r="2091" spans="25:36" s="222" customFormat="1" x14ac:dyDescent="0.35">
      <c r="Y2091" s="221"/>
      <c r="AA2091" s="221"/>
      <c r="AB2091" s="223"/>
      <c r="AC2091" s="223"/>
      <c r="AF2091" s="224"/>
      <c r="AG2091" s="221"/>
      <c r="AH2091" s="221"/>
      <c r="AI2091" s="225"/>
      <c r="AJ2091" s="221"/>
    </row>
    <row r="2092" spans="25:36" s="222" customFormat="1" x14ac:dyDescent="0.35">
      <c r="Y2092" s="221"/>
      <c r="AA2092" s="221"/>
      <c r="AB2092" s="223"/>
      <c r="AC2092" s="223"/>
      <c r="AF2092" s="224"/>
      <c r="AG2092" s="221"/>
      <c r="AH2092" s="221"/>
      <c r="AI2092" s="225"/>
      <c r="AJ2092" s="221"/>
    </row>
    <row r="2093" spans="25:36" s="222" customFormat="1" x14ac:dyDescent="0.35">
      <c r="Y2093" s="221"/>
      <c r="AA2093" s="221"/>
      <c r="AB2093" s="223"/>
      <c r="AC2093" s="223"/>
      <c r="AF2093" s="224"/>
      <c r="AG2093" s="221"/>
      <c r="AH2093" s="221"/>
      <c r="AI2093" s="225"/>
      <c r="AJ2093" s="221"/>
    </row>
    <row r="2094" spans="25:36" s="222" customFormat="1" x14ac:dyDescent="0.35">
      <c r="Y2094" s="221"/>
      <c r="AA2094" s="221"/>
      <c r="AB2094" s="223"/>
      <c r="AC2094" s="223"/>
      <c r="AF2094" s="224"/>
      <c r="AG2094" s="221"/>
      <c r="AH2094" s="221"/>
      <c r="AI2094" s="225"/>
      <c r="AJ2094" s="221"/>
    </row>
    <row r="2095" spans="25:36" s="222" customFormat="1" x14ac:dyDescent="0.35">
      <c r="Y2095" s="221"/>
      <c r="AA2095" s="221"/>
      <c r="AB2095" s="223"/>
      <c r="AC2095" s="223"/>
      <c r="AF2095" s="224"/>
      <c r="AG2095" s="221"/>
      <c r="AH2095" s="221"/>
      <c r="AI2095" s="225"/>
      <c r="AJ2095" s="221"/>
    </row>
    <row r="2096" spans="25:36" s="222" customFormat="1" x14ac:dyDescent="0.35">
      <c r="Y2096" s="221"/>
      <c r="AA2096" s="221"/>
      <c r="AB2096" s="223"/>
      <c r="AC2096" s="223"/>
      <c r="AF2096" s="224"/>
      <c r="AG2096" s="221"/>
      <c r="AH2096" s="221"/>
      <c r="AI2096" s="225"/>
      <c r="AJ2096" s="221"/>
    </row>
    <row r="2097" spans="25:36" s="222" customFormat="1" x14ac:dyDescent="0.35">
      <c r="Y2097" s="221"/>
      <c r="AA2097" s="221"/>
      <c r="AB2097" s="223"/>
      <c r="AC2097" s="223"/>
      <c r="AF2097" s="224"/>
      <c r="AG2097" s="221"/>
      <c r="AH2097" s="221"/>
      <c r="AI2097" s="225"/>
      <c r="AJ2097" s="221"/>
    </row>
    <row r="2098" spans="25:36" s="222" customFormat="1" x14ac:dyDescent="0.35">
      <c r="Y2098" s="221"/>
      <c r="AA2098" s="221"/>
      <c r="AB2098" s="223"/>
      <c r="AC2098" s="223"/>
      <c r="AF2098" s="224"/>
      <c r="AG2098" s="221"/>
      <c r="AH2098" s="221"/>
      <c r="AI2098" s="225"/>
      <c r="AJ2098" s="221"/>
    </row>
    <row r="2099" spans="25:36" s="222" customFormat="1" x14ac:dyDescent="0.35">
      <c r="Y2099" s="221"/>
      <c r="AA2099" s="221"/>
      <c r="AB2099" s="223"/>
      <c r="AC2099" s="223"/>
      <c r="AF2099" s="224"/>
      <c r="AG2099" s="221"/>
      <c r="AH2099" s="221"/>
      <c r="AI2099" s="225"/>
      <c r="AJ2099" s="221"/>
    </row>
    <row r="2100" spans="25:36" s="222" customFormat="1" x14ac:dyDescent="0.35">
      <c r="Y2100" s="221"/>
      <c r="AA2100" s="221"/>
      <c r="AB2100" s="223"/>
      <c r="AC2100" s="223"/>
      <c r="AF2100" s="224"/>
      <c r="AG2100" s="221"/>
      <c r="AH2100" s="221"/>
      <c r="AI2100" s="225"/>
      <c r="AJ2100" s="221"/>
    </row>
    <row r="2101" spans="25:36" s="222" customFormat="1" x14ac:dyDescent="0.35">
      <c r="Y2101" s="221"/>
      <c r="AA2101" s="221"/>
      <c r="AB2101" s="223"/>
      <c r="AC2101" s="223"/>
      <c r="AF2101" s="224"/>
      <c r="AG2101" s="221"/>
      <c r="AH2101" s="221"/>
      <c r="AI2101" s="225"/>
      <c r="AJ2101" s="221"/>
    </row>
    <row r="2102" spans="25:36" s="222" customFormat="1" x14ac:dyDescent="0.35">
      <c r="Y2102" s="221"/>
      <c r="AA2102" s="221"/>
      <c r="AB2102" s="223"/>
      <c r="AC2102" s="223"/>
      <c r="AF2102" s="224"/>
      <c r="AG2102" s="221"/>
      <c r="AH2102" s="221"/>
      <c r="AI2102" s="225"/>
      <c r="AJ2102" s="221"/>
    </row>
    <row r="2103" spans="25:36" s="222" customFormat="1" x14ac:dyDescent="0.35">
      <c r="Y2103" s="221"/>
      <c r="AA2103" s="221"/>
      <c r="AB2103" s="223"/>
      <c r="AC2103" s="223"/>
      <c r="AF2103" s="224"/>
      <c r="AG2103" s="221"/>
      <c r="AH2103" s="221"/>
      <c r="AI2103" s="225"/>
      <c r="AJ2103" s="221"/>
    </row>
    <row r="2104" spans="25:36" s="222" customFormat="1" x14ac:dyDescent="0.35">
      <c r="Y2104" s="221"/>
      <c r="AA2104" s="221"/>
      <c r="AB2104" s="223"/>
      <c r="AC2104" s="223"/>
      <c r="AF2104" s="224"/>
      <c r="AG2104" s="221"/>
      <c r="AH2104" s="221"/>
      <c r="AI2104" s="225"/>
      <c r="AJ2104" s="221"/>
    </row>
    <row r="2105" spans="25:36" s="222" customFormat="1" x14ac:dyDescent="0.35">
      <c r="Y2105" s="221"/>
      <c r="AA2105" s="221"/>
      <c r="AB2105" s="223"/>
      <c r="AC2105" s="223"/>
      <c r="AF2105" s="224"/>
      <c r="AG2105" s="221"/>
      <c r="AH2105" s="221"/>
      <c r="AI2105" s="225"/>
      <c r="AJ2105" s="221"/>
    </row>
    <row r="2106" spans="25:36" s="222" customFormat="1" x14ac:dyDescent="0.35">
      <c r="Y2106" s="221"/>
      <c r="AA2106" s="221"/>
      <c r="AB2106" s="223"/>
      <c r="AC2106" s="223"/>
      <c r="AF2106" s="224"/>
      <c r="AG2106" s="221"/>
      <c r="AH2106" s="221"/>
      <c r="AI2106" s="225"/>
      <c r="AJ2106" s="221"/>
    </row>
    <row r="2107" spans="25:36" s="222" customFormat="1" x14ac:dyDescent="0.35">
      <c r="Y2107" s="221"/>
      <c r="AA2107" s="221"/>
      <c r="AB2107" s="223"/>
      <c r="AC2107" s="223"/>
      <c r="AF2107" s="224"/>
      <c r="AG2107" s="221"/>
      <c r="AH2107" s="221"/>
      <c r="AI2107" s="225"/>
      <c r="AJ2107" s="221"/>
    </row>
    <row r="2108" spans="25:36" s="222" customFormat="1" x14ac:dyDescent="0.35">
      <c r="Y2108" s="221"/>
      <c r="AA2108" s="221"/>
      <c r="AB2108" s="223"/>
      <c r="AC2108" s="223"/>
      <c r="AF2108" s="224"/>
      <c r="AG2108" s="221"/>
      <c r="AH2108" s="221"/>
      <c r="AI2108" s="225"/>
      <c r="AJ2108" s="221"/>
    </row>
    <row r="2109" spans="25:36" s="222" customFormat="1" x14ac:dyDescent="0.35">
      <c r="Y2109" s="221"/>
      <c r="AA2109" s="221"/>
      <c r="AB2109" s="223"/>
      <c r="AC2109" s="223"/>
      <c r="AF2109" s="224"/>
      <c r="AG2109" s="221"/>
      <c r="AH2109" s="221"/>
      <c r="AI2109" s="225"/>
      <c r="AJ2109" s="221"/>
    </row>
    <row r="2110" spans="25:36" s="222" customFormat="1" x14ac:dyDescent="0.35">
      <c r="Y2110" s="221"/>
      <c r="AA2110" s="221"/>
      <c r="AB2110" s="223"/>
      <c r="AC2110" s="223"/>
      <c r="AF2110" s="224"/>
      <c r="AG2110" s="221"/>
      <c r="AH2110" s="221"/>
      <c r="AI2110" s="225"/>
      <c r="AJ2110" s="221"/>
    </row>
    <row r="2111" spans="25:36" s="222" customFormat="1" x14ac:dyDescent="0.35">
      <c r="Y2111" s="221"/>
      <c r="AA2111" s="221"/>
      <c r="AB2111" s="223"/>
      <c r="AC2111" s="223"/>
      <c r="AF2111" s="224"/>
      <c r="AG2111" s="221"/>
      <c r="AH2111" s="221"/>
      <c r="AI2111" s="225"/>
      <c r="AJ2111" s="221"/>
    </row>
    <row r="2112" spans="25:36" s="222" customFormat="1" x14ac:dyDescent="0.35">
      <c r="Y2112" s="221"/>
      <c r="AA2112" s="221"/>
      <c r="AB2112" s="223"/>
      <c r="AC2112" s="223"/>
      <c r="AF2112" s="224"/>
      <c r="AG2112" s="221"/>
      <c r="AH2112" s="221"/>
      <c r="AI2112" s="225"/>
      <c r="AJ2112" s="221"/>
    </row>
    <row r="2113" spans="25:36" s="222" customFormat="1" x14ac:dyDescent="0.35">
      <c r="Y2113" s="221"/>
      <c r="AA2113" s="221"/>
      <c r="AB2113" s="223"/>
      <c r="AC2113" s="223"/>
      <c r="AF2113" s="224"/>
      <c r="AG2113" s="221"/>
      <c r="AH2113" s="221"/>
      <c r="AI2113" s="225"/>
      <c r="AJ2113" s="221"/>
    </row>
  </sheetData>
  <mergeCells count="53">
    <mergeCell ref="U44:U45"/>
    <mergeCell ref="W44:W45"/>
    <mergeCell ref="Y44:Y45"/>
    <mergeCell ref="AA44:AA45"/>
    <mergeCell ref="A47:M47"/>
    <mergeCell ref="AA41:AA42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O41:O42"/>
    <mergeCell ref="Q41:Q42"/>
    <mergeCell ref="S41:S42"/>
    <mergeCell ref="U41:U42"/>
    <mergeCell ref="W41:W42"/>
    <mergeCell ref="Y41:Y42"/>
    <mergeCell ref="U28:U29"/>
    <mergeCell ref="W28:W29"/>
    <mergeCell ref="Y28:Y29"/>
    <mergeCell ref="AA28:AA29"/>
    <mergeCell ref="C41:C42"/>
    <mergeCell ref="E41:E42"/>
    <mergeCell ref="G41:G42"/>
    <mergeCell ref="I41:I42"/>
    <mergeCell ref="K41:K42"/>
    <mergeCell ref="M41:M42"/>
    <mergeCell ref="AA25:AA26"/>
    <mergeCell ref="C28:C29"/>
    <mergeCell ref="E28:E29"/>
    <mergeCell ref="G28:G29"/>
    <mergeCell ref="I28:I29"/>
    <mergeCell ref="K28:K29"/>
    <mergeCell ref="M28:M29"/>
    <mergeCell ref="O28:O29"/>
    <mergeCell ref="Q28:Q29"/>
    <mergeCell ref="S28:S29"/>
    <mergeCell ref="O25:O26"/>
    <mergeCell ref="Q25:Q26"/>
    <mergeCell ref="S25:S26"/>
    <mergeCell ref="U25:U26"/>
    <mergeCell ref="W25:W26"/>
    <mergeCell ref="Y25:Y26"/>
    <mergeCell ref="C25:C26"/>
    <mergeCell ref="E25:E26"/>
    <mergeCell ref="G25:G26"/>
    <mergeCell ref="I25:I26"/>
    <mergeCell ref="K25:K26"/>
    <mergeCell ref="M25:M26"/>
  </mergeCells>
  <pageMargins left="0.7" right="0.7" top="0.5" bottom="0.5" header="0.5" footer="0.5"/>
  <pageSetup scale="47" orientation="portrait" r:id="rId1"/>
  <headerFooter differentFirst="1">
    <oddHeader xml:space="preserve">&amp;C&amp;"-,Bold"&amp;36South Texas College&amp;18
&amp;32Unrestricted Fund&amp;18
&amp;28Summary of Expenditures by Function and Classification&amp;18
&amp;24Budget for Fiscal Year 2022 - 2023&amp;25
&amp;18
&amp;22(Continued)&amp;"-,Regular"&amp;12
</oddHeader>
    <firstHeader>&amp;C&amp;"-,Bold"&amp;36South Texas College&amp;18
&amp;32Unrestricted Fund&amp;18
&amp;28Summary of Expenditures by Function and Classification&amp;18
&amp;24Budget for Fiscal Year 2022 - 2023</firstHeader>
  </headerFooter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Summary</vt:lpstr>
      <vt:lpstr>Graph</vt:lpstr>
      <vt:lpstr>Graph Compare</vt:lpstr>
      <vt:lpstr>Rev Summ</vt:lpstr>
      <vt:lpstr>Exp by Function</vt:lpstr>
      <vt:lpstr>Comparison-Function</vt:lpstr>
      <vt:lpstr>Exp by Classification</vt:lpstr>
      <vt:lpstr>Comparison-Classfication</vt:lpstr>
      <vt:lpstr>Exp Summary</vt:lpstr>
      <vt:lpstr>Capital</vt:lpstr>
      <vt:lpstr>Auxiliary</vt:lpstr>
      <vt:lpstr>Restricted</vt:lpstr>
      <vt:lpstr>Endowment</vt:lpstr>
      <vt:lpstr>Plant-Regular</vt:lpstr>
      <vt:lpstr>Section 140.0045</vt:lpstr>
      <vt:lpstr>Auxiliary!Print_Area</vt:lpstr>
      <vt:lpstr>Capital!Print_Area</vt:lpstr>
      <vt:lpstr>'Comparison-Classfication'!Print_Area</vt:lpstr>
      <vt:lpstr>'Comparison-Function'!Print_Area</vt:lpstr>
      <vt:lpstr>Endowment!Print_Area</vt:lpstr>
      <vt:lpstr>'Exp by Classification'!Print_Area</vt:lpstr>
      <vt:lpstr>'Exp by Function'!Print_Area</vt:lpstr>
      <vt:lpstr>'Exp Summary'!Print_Area</vt:lpstr>
      <vt:lpstr>Graph!Print_Area</vt:lpstr>
      <vt:lpstr>'Graph Compare'!Print_Area</vt:lpstr>
      <vt:lpstr>'Plant-Regular'!Print_Area</vt:lpstr>
      <vt:lpstr>Restricted!Print_Area</vt:lpstr>
      <vt:lpstr>'Rev Summ'!Print_Area</vt:lpstr>
      <vt:lpstr>'Section 140.0045'!Print_Area</vt:lpstr>
      <vt:lpstr>Summary!Print_Area</vt:lpstr>
      <vt:lpstr>Print_Area</vt:lpstr>
      <vt:lpstr>Auxiliary!Print_Titles</vt:lpstr>
      <vt:lpstr>Endowment!Print_Titles</vt:lpstr>
      <vt:lpstr>Restricted!Print_Titles</vt:lpstr>
      <vt:lpstr>'Section 140.0045'!Print_Titles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Martha N. Perez</cp:lastModifiedBy>
  <cp:lastPrinted>2022-08-19T13:23:47Z</cp:lastPrinted>
  <dcterms:created xsi:type="dcterms:W3CDTF">2003-06-02T16:31:40Z</dcterms:created>
  <dcterms:modified xsi:type="dcterms:W3CDTF">2022-09-28T17:44:57Z</dcterms:modified>
</cp:coreProperties>
</file>